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8aba9820660e705d/Desktop/Need updating/"/>
    </mc:Choice>
  </mc:AlternateContent>
  <xr:revisionPtr revIDLastSave="0" documentId="14_{0C2CE6DF-A777-468E-B8BB-3E85BEB1095C}" xr6:coauthVersionLast="47" xr6:coauthVersionMax="47" xr10:uidLastSave="{00000000-0000-0000-0000-000000000000}"/>
  <bookViews>
    <workbookView xWindow="-98" yWindow="-98" windowWidth="19396" windowHeight="11596" activeTab="2" xr2:uid="{EC096D33-981D-4259-B441-1C235F0E77D6}"/>
  </bookViews>
  <sheets>
    <sheet name="SAFDR" sheetId="11" r:id="rId1"/>
    <sheet name="Customer Explanation" sheetId="14" state="hidden" r:id="rId2"/>
    <sheet name="FBO Instructions" sheetId="15" r:id="rId3"/>
    <sheet name="CORSIA LSf" sheetId="17" r:id="rId4"/>
    <sheet name="Ref" sheetId="18" state="hidden" r:id="rId5"/>
  </sheets>
  <definedNames>
    <definedName name="CORSIA_Feedstock">'CORSIA LSf'!$E$2:$E$48</definedName>
    <definedName name="CORSIA_LSf">'CORSIA LSf'!$J$2:$J$48</definedName>
    <definedName name="CORSIA_Region">'CORSIA LSf'!$D$2:$D$48</definedName>
    <definedName name="CORSIA_Region_List">Ref!$A$3:$A$7</definedName>
    <definedName name="_xlnm.Print_Area" localSheetId="1">'Customer Explanation'!$A$1:$J$62</definedName>
    <definedName name="_xlnm.Print_Area" localSheetId="2">'FBO Instructions'!$A$1:$J$60</definedName>
    <definedName name="_xlnm.Print_Area" localSheetId="0">SAFDR!$A$1:$K$103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1" l="1"/>
  <c r="K28" i="11" a="1"/>
  <c r="K28" i="11" s="1"/>
  <c r="K30" i="11" a="1"/>
  <c r="K30" i="11" s="1"/>
  <c r="K29" i="11" a="1"/>
  <c r="K29" i="11" s="1"/>
  <c r="G30" i="11"/>
  <c r="G29" i="11"/>
  <c r="E16" i="11"/>
  <c r="L48" i="17" l="1"/>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9" i="17"/>
  <c r="L8" i="17"/>
  <c r="L7" i="17"/>
  <c r="L6" i="17"/>
  <c r="L5" i="17"/>
  <c r="L4" i="17"/>
  <c r="L3" i="17"/>
  <c r="A2" i="14"/>
  <c r="A7" i="11" l="1"/>
  <c r="A8" i="11" s="1"/>
  <c r="H7" i="11" s="1"/>
  <c r="H8" i="11" s="1"/>
  <c r="A14" i="11" s="1"/>
  <c r="A15" i="11" s="1"/>
  <c r="A16" i="11" s="1"/>
  <c r="A17" i="11" s="1"/>
  <c r="A18" i="11" s="1"/>
  <c r="A19" i="11" s="1"/>
  <c r="A20" i="11" s="1"/>
  <c r="A21" i="11" s="1"/>
  <c r="A22" i="11" s="1"/>
  <c r="A23" i="11" l="1"/>
  <c r="A28" i="11" s="1"/>
  <c r="A82" i="11" s="1"/>
  <c r="A91" i="11" s="1"/>
  <c r="A92" i="11" s="1"/>
  <c r="A29" i="11" l="1"/>
  <c r="A30" i="11" s="1"/>
  <c r="A38" i="14"/>
  <c r="A46" i="14" s="1"/>
  <c r="A47" i="14" s="1"/>
  <c r="A39" i="15"/>
  <c r="A48" i="15" s="1"/>
  <c r="A4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<sst xmlns="http://schemas.openxmlformats.org/spreadsheetml/2006/main" count="336" uniqueCount="176">
  <si>
    <t>SUSTAINABLE AVIATION FUEL DELIVERY RECEIPT</t>
  </si>
  <si>
    <t>Parent Invoice:</t>
  </si>
  <si>
    <t>Delivery #:</t>
  </si>
  <si>
    <t>A.</t>
  </si>
  <si>
    <t>PROVIDER:</t>
  </si>
  <si>
    <t>B.</t>
  </si>
  <si>
    <t>RECEIVER:</t>
  </si>
  <si>
    <t>C.</t>
  </si>
  <si>
    <t>PRODUCT INFORMATION:</t>
  </si>
  <si>
    <t>PRODUCT TYPE:</t>
  </si>
  <si>
    <t>Sustainable Aviation Fuel</t>
  </si>
  <si>
    <t>TOTAL VOLUME:</t>
  </si>
  <si>
    <t>VOLUME, SAF:</t>
  </si>
  <si>
    <t>UPLIFT DATE:</t>
  </si>
  <si>
    <t>UPLIFT LOCATION:</t>
  </si>
  <si>
    <t>METHOD OF TRANSFER:</t>
  </si>
  <si>
    <t>Uplift</t>
  </si>
  <si>
    <t>AIRCRAFT:</t>
  </si>
  <si>
    <t>BLEND ATTESTATION(S):</t>
  </si>
  <si>
    <t>SUSTAINABILITY ATTESTATION(S):</t>
  </si>
  <si>
    <t>BATCH NUMBER(S):</t>
  </si>
  <si>
    <t>D.</t>
  </si>
  <si>
    <t>Feedstock(s)</t>
  </si>
  <si>
    <t>Feedstock Region</t>
  </si>
  <si>
    <t>Gallons</t>
  </si>
  <si>
    <t>Vol Blend</t>
  </si>
  <si>
    <t>Gallons, SAF</t>
  </si>
  <si>
    <t>Producer</t>
  </si>
  <si>
    <t>Tallow</t>
  </si>
  <si>
    <t>*CI values provided in this document are based on ICAO Document “CORSIA Default Life Cycle Emissions Values for CORSIA Eligible Fuels” in gCO2e/MJ. The CORSIA Baseline for Jet Fuel is 89gCO2e/MJ, as listed in Annex 16 Vol IV Section 3.3.1. Additional information may be required for reporting to CORSIA or other emission schemes. This document attests to the physical transfer of the above fuel from the Provider to the ownership of the Receiver.</t>
  </si>
  <si>
    <t>Should this information be used for any purpose by the Customer or be shared with any third parties, the Seller shall not accept any liability for the accuracy or completeness of the information. Customer shall to the fullest extent permitted by applicable law indemnify and hold Seller harmless against any and all claims, actions, proceedings, applications, losses, damages, costs and expenses relating to, or arising in connection with the accuracy and completeness of the information.</t>
  </si>
  <si>
    <t>Instructions for Completing SAF Delivery Receipt Form</t>
  </si>
  <si>
    <t>The Sustainable Aviation Fuel (SAF) Delivery Receipt is meant to summarize key information about a delivery of SAF from a fuel provider (typically an FBO) to a customer during a physical uplift transaction. It provides batch specific information in order for a customer to be able to calculate their emissions reductions from a particular SAF uplift. It provides traceability to key documents in the event of an audit, but more efficiently references the key information from upstream chain of custody documentation. It will not contain all of the information required by customers subject to certain emissions reporting schemes but will contain sufficient information and documentation for most voluntary claims.</t>
  </si>
  <si>
    <t>The SAF Delivery Receipt was developed by 4AIR alongside other industry experts and using CORSIA SARPs as guidance, particularly Annex 16 Vol IV Section 3.3.1 and Doc 9501 ETM Vol IV Appendix 1.3 -- Template for CORSIA Eligible Fuels Supplementary Information. If you have any questions about the receipt, please contact info@4air.aero.</t>
  </si>
  <si>
    <t>Transaction Invoice No. -- list the invoice number that this transaction corresponds to</t>
  </si>
  <si>
    <t>Delivery Receipt or Transaction Ref Number (if different from invoice number)</t>
  </si>
  <si>
    <t>Fuel Vendor (FBO) Info</t>
  </si>
  <si>
    <t xml:space="preserve">Name </t>
  </si>
  <si>
    <t>Address</t>
  </si>
  <si>
    <t>Customer Info</t>
  </si>
  <si>
    <t>Name</t>
  </si>
  <si>
    <t>Product Summary Information</t>
  </si>
  <si>
    <t>Product Type - typically "Sustainable Aviation Fuel"</t>
  </si>
  <si>
    <t>Total blended volume (should match invoice)</t>
  </si>
  <si>
    <t>[Calculated] Total neat (unblended) volume = total fuel uplifted multiplied by the blend(s) of the fuel</t>
  </si>
  <si>
    <t>Date of fuel uplift or transaction was completed</t>
  </si>
  <si>
    <t>ICAO airport code of the uplift location</t>
  </si>
  <si>
    <t>Enter "Uplift" for direct uplift into an aircraft wing</t>
  </si>
  <si>
    <t>Tail number of aircraft that received fuel</t>
  </si>
  <si>
    <t>Include the Bill of Lading number or Certificate of Analysis batch number to attest to the blend of the fuel delivered into the fuel farm tank. Use a unique number for the document or Batch Number of the Fuel. We recommend using an abbreviation of the document used as the first three letters in order to help the user know what type of document was referenced. For example:</t>
  </si>
  <si>
    <t>BOL = Bill of Lading</t>
  </si>
  <si>
    <t>COA = Certificate of Analysis</t>
  </si>
  <si>
    <t>Example: BOL#60219022</t>
  </si>
  <si>
    <t>Include the Certificate of Analysis, Product Transfer Document or Process Audit number to attest to the feedstock of the fuel. Use a unique number that identifies the individual document or the batch of the fuel. We recommend using an abbreviation of the document used as the first three letters in order to help the user know what type of document was referenced. For example:</t>
  </si>
  <si>
    <t>PTD = Product Transfer Document</t>
  </si>
  <si>
    <t>AUD = Process Audit</t>
  </si>
  <si>
    <t>Example: PTD#420598 or PTD Batch #802190 (if using the Batch No. we recommend clarifying the number comes from the Batch identifier)</t>
  </si>
  <si>
    <t>Include the Batch Numbers of the fuel for chain of custody traceability -- May be denoted on the Certificate of Analysis or Product Transfer Document</t>
  </si>
  <si>
    <t>Feedstock Information</t>
  </si>
  <si>
    <t>First batch of fuel used for this uplift</t>
  </si>
  <si>
    <t>List the feedstock of the fuel from the first batch of SAF used for this fuel uplift</t>
  </si>
  <si>
    <t>List the region where the feedstock was collected from</t>
  </si>
  <si>
    <t>Total blended volume of fuel from this batch</t>
  </si>
  <si>
    <t>Total neat volume of SAF from this batch</t>
  </si>
  <si>
    <t>Name of SAF Producer</t>
  </si>
  <si>
    <t>CORSIA LSf value of the feedstock - Lookup:</t>
  </si>
  <si>
    <t>CORSIA Default LSf Values</t>
  </si>
  <si>
    <t>Second batch info used for this uplift - Multiple lines provided for overlapping fuel inventories</t>
  </si>
  <si>
    <t>Third batch info used for this uplift - Multiple lines provided for overlapping fuel inventories</t>
  </si>
  <si>
    <t>Other Notes</t>
  </si>
  <si>
    <t>14-15</t>
  </si>
  <si>
    <t>If multiple loads of fuel were used, be sure to list identifying numbers for each load corresponding to the order of the fuels listed in 17-19.</t>
  </si>
  <si>
    <t>14-16</t>
  </si>
  <si>
    <t>Certain Product Transfer Documents or Certificate of Analyses may include information for both the Blend and Sustainability attestation. You may use the same document for both if it contains sufficient information to attest to both.</t>
  </si>
  <si>
    <t>18-19</t>
  </si>
  <si>
    <t xml:space="preserve">These lines are only needed if an aircraft was fueled from more than one batches of SAF. List each batch or delivery of SAF on a separate line. </t>
  </si>
  <si>
    <t>For more information contact info@4air.aero</t>
  </si>
  <si>
    <t>Transaction Invoice No. -- this lists the invoice number that this transaction corresponds to</t>
  </si>
  <si>
    <t>Total blended volume uplifted (This should match the invoice)</t>
  </si>
  <si>
    <t>Total neat (unblended) volume uplifted</t>
  </si>
  <si>
    <t>"Uplift" denotes a physical uplift into an aircraft</t>
  </si>
  <si>
    <t>The Batch Numbers of the fuel for chain of custody traceability - identifies the fuel from blending for upstream traceability.</t>
  </si>
  <si>
    <t>Lists the feedstock of the fuel from the first batch of SAF used for this fuel uplift</t>
  </si>
  <si>
    <t>Lists the region where the feedstock was collected from</t>
  </si>
  <si>
    <t>Ratio of neat SAF to the total volume uplifted (aka the blend of the fuel)</t>
  </si>
  <si>
    <t>Total neat (unblended) volume of SAF from this batch</t>
  </si>
  <si>
    <t>Calculating your emissions reductions:</t>
  </si>
  <si>
    <t>4AIR recommends using the CORSIA calculation for emissions reductions:</t>
  </si>
  <si>
    <t>1.</t>
  </si>
  <si>
    <t>2.</t>
  </si>
  <si>
    <t>Calculate the emission reduction factor of the neat SAF. 4AIR recommends using the CORSIA baseline carbon intensity for jet fuel:</t>
  </si>
  <si>
    <t>= 1 - ( [CORSIA Lsf] /89)</t>
  </si>
  <si>
    <t>3.</t>
  </si>
  <si>
    <t xml:space="preserve"> = [Mass of neat SAF] * [ERF] * 3.16</t>
  </si>
  <si>
    <t>Calculate your emissions reduced:</t>
  </si>
  <si>
    <t>(Explanation: Multiply the mass of the neat SAF used by the emissions reduction factor and 3.16. The answer is your emissions reductions in kg of CO2.)</t>
  </si>
  <si>
    <t>Calculate the weight (mass) of the neat SAF used in kilograms (kg). Convert the volume of neat SAF from Line 17, Item 5 to mass through the standard density of jet fuel of 3.04kg/gal.</t>
  </si>
  <si>
    <t>(Explanation: Divide the CORSIA Lsf (found on line 17, Item 7) by 89 and subtract from one. This is your emissions reduction factor (ERF).)</t>
  </si>
  <si>
    <t>Note: If multiple batches of fuel were used for the uplift, repeat steps 1 - 3 for each batch and add the results.</t>
  </si>
  <si>
    <t>Explanation for Reading SAF Delivery Receipt Form</t>
  </si>
  <si>
    <t>The Sustainable Aviation Fuel (SAF) Delivery Receipt is meant to summarize key information about a delivery of SAF from a fuel provider (typically an FBO) to a customer during a physical uplift transaction. It provides batch specific information in order for a customer to be able to calculate their emissions reductions from a particular SAF uplift with references to key information from upstream documentation. It may not contain all of the information required by customers subject to certain emissions reporting schemes but will contain sufficient information and documentation for most voluntary claims.</t>
  </si>
  <si>
    <t>Table 1.    CORSIA Default Life Cycle Emissions Values for CORSIA Eligible Fuels</t>
  </si>
  <si>
    <t>Fuel Conversion Process</t>
  </si>
  <si>
    <t>Region</t>
  </si>
  <si>
    <t>Fuel Feedstock</t>
  </si>
  <si>
    <r>
      <rPr>
        <b/>
        <sz val="10"/>
        <rFont val="Arial"/>
        <family val="2"/>
      </rPr>
      <t>Core LCA
Value</t>
    </r>
  </si>
  <si>
    <r>
      <rPr>
        <b/>
        <sz val="10"/>
        <rFont val="Arial"/>
        <family val="2"/>
      </rPr>
      <t>ILUC LCA
Value</t>
    </r>
  </si>
  <si>
    <r>
      <t>LS</t>
    </r>
    <r>
      <rPr>
        <b/>
        <vertAlign val="subscript"/>
        <sz val="10"/>
        <rFont val="Arial"/>
        <family val="2"/>
      </rPr>
      <t>f</t>
    </r>
    <r>
      <rPr>
        <b/>
        <sz val="10"/>
        <rFont val="Arial"/>
        <family val="2"/>
      </rPr>
      <t xml:space="preserve"> (gCO</t>
    </r>
    <r>
      <rPr>
        <b/>
        <vertAlign val="subscript"/>
        <sz val="10"/>
        <rFont val="Arial"/>
        <family val="2"/>
      </rPr>
      <t>2</t>
    </r>
    <r>
      <rPr>
        <b/>
        <sz val="10"/>
        <rFont val="Arial"/>
        <family val="2"/>
      </rPr>
      <t>e/MJ)</t>
    </r>
  </si>
  <si>
    <t>Effective LCA</t>
  </si>
  <si>
    <t>Fischer- Tropsch (FT)</t>
  </si>
  <si>
    <t>Global</t>
  </si>
  <si>
    <t>Agricultural residues</t>
  </si>
  <si>
    <t>Forestry residues</t>
  </si>
  <si>
    <t>Municipal solid waste (MSW), 0% non-biogenic carbon (NBC)</t>
  </si>
  <si>
    <t>Municipal solid waste (MSW) (NBC given as a percentage of the non-biogenic carbon content)</t>
  </si>
  <si>
    <r>
      <rPr>
        <sz val="9"/>
        <rFont val="Arial"/>
        <family val="2"/>
      </rPr>
      <t>NBC*170.5
+ 5.2</t>
    </r>
  </si>
  <si>
    <t>USA</t>
  </si>
  <si>
    <t>Poplar (short-rotation woody crops)</t>
  </si>
  <si>
    <t>Miscanthus (herbaceous energy crops)</t>
  </si>
  <si>
    <t>EU</t>
  </si>
  <si>
    <t>Switchgrass (herbaceous energy crops)</t>
  </si>
  <si>
    <t>Hydroprocessed esters and fatty acids (HEFA)</t>
  </si>
  <si>
    <t>Used cooking oil</t>
  </si>
  <si>
    <t>Palm fatty acid distillate</t>
  </si>
  <si>
    <t>Corn oil (from dry mill ethanol plant)</t>
  </si>
  <si>
    <t>Soybean oil</t>
  </si>
  <si>
    <t>Brazil</t>
  </si>
  <si>
    <t>Rapeseed oil</t>
  </si>
  <si>
    <t>Malaysia &amp; Indonesia</t>
  </si>
  <si>
    <t>Palm oil – closed pond</t>
  </si>
  <si>
    <t>Palm oil – open pond</t>
  </si>
  <si>
    <t>Brassica carinata</t>
  </si>
  <si>
    <r>
      <t xml:space="preserve">Hydroprocessed esters and fatty acids (HEFA)     </t>
    </r>
    <r>
      <rPr>
        <i/>
        <sz val="9"/>
        <rFont val="Arial"/>
        <family val="2"/>
      </rPr>
      <t xml:space="preserve"> co-processed at petroleum refineries</t>
    </r>
  </si>
  <si>
    <t>Alcohol (isobutanol) to jet (ATJ)</t>
  </si>
  <si>
    <t>Sugarcane</t>
  </si>
  <si>
    <t>Corn grain</t>
  </si>
  <si>
    <t>Alcohol (ethanol) to jet (ATJ)</t>
  </si>
  <si>
    <t>Agricultural residues - Standalone conversion</t>
  </si>
  <si>
    <t>Agricultural residues - Integrated conversion</t>
  </si>
  <si>
    <t>Forestry residues - Standalone conversion</t>
  </si>
  <si>
    <t>Forestry residues - Integrated conversion</t>
  </si>
  <si>
    <t>Miscanthus (herbaceous energy crops) - Standalone conversion</t>
  </si>
  <si>
    <t>Miscanthus (herbaceous energy crops) - Integrated conversion</t>
  </si>
  <si>
    <t>Switchgrass (herbaceous energy crops) - Standalone conversion</t>
  </si>
  <si>
    <t>Switchgrass (herbaceous energy crops) - Integrated conversion</t>
  </si>
  <si>
    <t>Waste gases - Standalone conversion</t>
  </si>
  <si>
    <t>Waste gases - Integrated conversion</t>
  </si>
  <si>
    <t>Synthesized iso-paraffins (SIP)</t>
  </si>
  <si>
    <t>Sugar beet</t>
  </si>
  <si>
    <r>
      <rPr>
        <i/>
        <sz val="11"/>
        <rFont val="Arial"/>
        <family val="2"/>
      </rPr>
      <t xml:space="preserve">Note.— The CORSIA Supporting Document “CORSIA Eligible Fuels - Life Cycle Assessment Methodology” describes the methodologies used by ICAO to calculate these Default Life Cycle Emissions Values, as well as the process for requesting the inclusion of a new conversion process, feedstock, and/or region on this table.
</t>
    </r>
    <r>
      <rPr>
        <sz val="11"/>
        <rFont val="Arial"/>
        <family val="2"/>
      </rPr>
      <t>During the  pilot phase,  negative  ILUC  values, as shown  above,  will  be  provisionally allowed to obtain a negative  LS</t>
    </r>
    <r>
      <rPr>
        <vertAlign val="subscript"/>
        <sz val="11"/>
        <rFont val="Arial"/>
        <family val="2"/>
      </rPr>
      <t>f</t>
    </r>
    <r>
      <rPr>
        <sz val="11"/>
        <rFont val="Arial"/>
        <family val="2"/>
      </rPr>
      <t>.  A  decision  on  whether  to  continue  allowing  negative  LS</t>
    </r>
    <r>
      <rPr>
        <vertAlign val="subscript"/>
        <sz val="11"/>
        <rFont val="Arial"/>
        <family val="2"/>
      </rPr>
      <t>f</t>
    </r>
    <r>
      <rPr>
        <sz val="11"/>
        <rFont val="Arial"/>
        <family val="2"/>
      </rPr>
      <t xml:space="preserve">  values,  due  to  reductions  from negative ILUC, will be made by the end of the pilot phase.
-END-</t>
    </r>
  </si>
  <si>
    <t>AvGas</t>
  </si>
  <si>
    <t>JetA</t>
  </si>
  <si>
    <t xml:space="preserve">Updated: </t>
  </si>
  <si>
    <t>Baseline</t>
  </si>
  <si>
    <t>CORSIA Feedstock Region List</t>
  </si>
  <si>
    <t>An identifying number of the document that was used by the Fuel Provider to attest to the feedstock type and production location of the fuel - used to calculate the CORSIA LSf. For reference and traceability to upstream documentation. Abbreviations may denote the type of document used per the below:</t>
  </si>
  <si>
    <t>An identifying number of the document that was used by the Fuel Provider to attest to the blend of the fuel. For reference and traceability to upstream documentation. Abbreviations may denote the type of document used per the below:</t>
  </si>
  <si>
    <t>Ratio of neat SAF to the total volume uplifted (ICAO recommends calculating based on weight, if possible, instead of volume)</t>
  </si>
  <si>
    <t>Brought to You by the NATA Environment Committee 
With Special Thanks and Attribution to</t>
  </si>
  <si>
    <t>Form Version 202257.7.13.2</t>
  </si>
  <si>
    <t>The SAF Delivery Receipt was developed by 4AIR alongside other industry experts and using CORSIA SARPs as guidance, particularly Annex 16 Vol IV Section 3.3.1 and Doc 9501 ETM Vol IV Appendix 1.3 -- Template for CORSIA Eligible Fuels Supplementary Information. If you have any questions about the receipt, please contact your fuel supplier or info@4air.aero.</t>
  </si>
  <si>
    <t>An identifying number of the document that was used by the Fuel Provider to attest to the blend of the fuel. For reference and traceability to upstream documentation. Abbreviations may denote the type of document used (ex: BOL = Bill of Lading; COA = Certificate of Analysis).</t>
  </si>
  <si>
    <t>An identifying number of the document that was used by the Fuel Provider to attest to the feedstock type and production location of the fuel - used to calculate the CORSIA LSf. For reference and traceability to upstream documentation. Abbreviations may denote the type of document used (ex: PTD = Product Transfer Document; AUD = Process Audit).</t>
  </si>
  <si>
    <t>Conversion Process</t>
  </si>
  <si>
    <t>CORSIA LSf</t>
  </si>
  <si>
    <t>Hydroprocessed esters and fatty acids (HEFA)      co-processed at petroleum refineries</t>
  </si>
  <si>
    <t>FT</t>
  </si>
  <si>
    <t>HEFA</t>
  </si>
  <si>
    <t>SIP</t>
  </si>
  <si>
    <t>HEFA Co-Processed</t>
  </si>
  <si>
    <t>ATJ (Isobutanol)</t>
  </si>
  <si>
    <t>Fuel Conversion Process (Production Pathway) - Lookup:</t>
  </si>
  <si>
    <t>ETJ</t>
  </si>
  <si>
    <t>From ICAO November 2021 Update</t>
  </si>
  <si>
    <t>CORSIA LSf value of the feedstock - represents the Carbon Intensity of the net fuel</t>
  </si>
  <si>
    <t>(Explanation: Divide the CORSIA Lsf (found on line 17, Item 8) by 89 and subtract from one. This is your emissions reduction factor (ERF).)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</si>
</sst>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409]d\-mmm\-yyyy;@"/>
    <numFmt numFmtId="166" formatCode="#,##0\ &quot;Gallons&quot;"/>
    <numFmt numFmtId="167" formatCode="0.0"/>
    <numFmt numFmtId="168" formatCode="#,##0.0"/>
    <numFmt numFmtId="169" formatCode="[$-409]mmmm\ d\,\ yyyy;@"/>
  </numFmts>
  <fonts count="30"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sz val="10"/>
      <color rgb="FF000000"/>
      <name val="Times New Roman"/>
      <family val="1"/>
    </font>
    <font>
      <b/>
      <sz val="8"/>
      <name val="Arial"/>
      <family val="2"/>
    </font>
    <font>
      <sz val="8"/>
      <color theme="0"/>
      <name val="Arial"/>
      <family val="2"/>
    </font>
    <font>
      <b/>
      <sz val="10"/>
      <color theme="0"/>
      <name val="Arial"/>
      <family val="2"/>
    </font>
    <font>
      <b/>
      <sz val="8"/>
      <color theme="0"/>
      <name val="Arial"/>
      <family val="2"/>
    </font>
    <font>
      <sz val="8"/>
      <name val="Arial"/>
      <family val="2"/>
    </font>
    <font>
      <b/>
      <sz val="12"/>
      <color theme="1"/>
      <name val="Arial"/>
      <family val="2"/>
    </font>
    <font>
      <u/>
      <sz val="11"/>
      <color theme="10"/>
      <name val="Calibri"/>
      <family val="2"/>
      <scheme val="minor"/>
    </font>
    <font>
      <u/>
      <sz val="8"/>
      <color theme="10"/>
      <name val="Arial"/>
      <family val="2"/>
    </font>
    <font>
      <i/>
      <sz val="8"/>
      <color theme="1"/>
      <name val="Arial"/>
      <family val="2"/>
    </font>
    <font>
      <b/>
      <sz val="12"/>
      <name val="Arial"/>
      <family val="2"/>
    </font>
    <font>
      <sz val="10"/>
      <color rgb="FF000000"/>
      <name val="Arial"/>
      <family val="2"/>
    </font>
    <font>
      <b/>
      <sz val="10"/>
      <name val="Arial"/>
      <family val="2"/>
    </font>
    <font>
      <b/>
      <vertAlign val="subscript"/>
      <sz val="10"/>
      <name val="Arial"/>
      <family val="2"/>
    </font>
    <font>
      <sz val="9"/>
      <name val="Arial"/>
      <family val="2"/>
    </font>
    <font>
      <sz val="9"/>
      <color rgb="FF000000"/>
      <name val="Arial"/>
      <family val="2"/>
    </font>
    <font>
      <i/>
      <sz val="9"/>
      <name val="Arial"/>
      <family val="2"/>
    </font>
    <font>
      <i/>
      <sz val="11"/>
      <name val="Arial"/>
      <family val="2"/>
    </font>
    <font>
      <sz val="11"/>
      <name val="Arial"/>
      <family val="2"/>
    </font>
    <font>
      <vertAlign val="subscript"/>
      <sz val="11"/>
      <name val="Arial"/>
      <family val="2"/>
    </font>
    <font>
      <sz val="10"/>
      <color rgb="FF000000"/>
      <name val="Times New Roman"/>
      <family val="1"/>
    </font>
    <font>
      <sz val="12"/>
      <color rgb="FF000000"/>
      <name val="Arial"/>
      <family val="2"/>
    </font>
    <font>
      <b/>
      <sz val="12"/>
      <color rgb="FF000000"/>
      <name val="Arial"/>
      <family val="2"/>
    </font>
    <font>
      <b/>
      <sz val="10"/>
      <color rgb="FF000000"/>
      <name val="Arial"/>
      <family val="2"/>
    </font>
    <font>
      <sz val="5"/>
      <color theme="2" tint="-0.499984740745262"/>
      <name val="Arial"/>
      <family val="2"/>
    </font>
    <font>
      <u/>
      <sz val="11"/>
      <color theme="1"/>
      <name val="Calibri"/>
      <family val="2"/>
      <scheme val="minor"/>
    </font>
  </fonts>
  <fills count="4">
    <fill>
      <patternFill patternType="none"/>
    </fill>
    <fill>
      <patternFill patternType="gray125"/>
    </fill>
    <fill>
      <patternFill patternType="solid">
        <fgColor theme="1" tint="0.249977111117893"/>
        <bgColor indexed="64"/>
      </patternFill>
    </fill>
    <fill>
      <patternFill patternType="solid">
        <fgColor theme="7"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9" fontId="4" fillId="0" borderId="0" applyFont="0" applyFill="0" applyBorder="0" applyAlignment="0" applyProtection="0"/>
    <xf numFmtId="0" fontId="11" fillId="0" borderId="0" applyNumberFormat="0" applyFill="0" applyBorder="0" applyAlignment="0" applyProtection="0"/>
    <xf numFmtId="0" fontId="24" fillId="0" borderId="0"/>
  </cellStyleXfs>
  <cellXfs count="142">
    <xf numFmtId="0" fontId="0" fillId="0" borderId="0" xfId="0"/>
    <xf numFmtId="0" fontId="3" fillId="0" borderId="0" xfId="0" applyFont="1"/>
    <xf numFmtId="0" fontId="2" fillId="0" borderId="0" xfId="0" applyFont="1"/>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3" fillId="0" borderId="0" xfId="0" applyFont="1" applyAlignment="1">
      <alignment horizontal="left"/>
    </xf>
    <xf numFmtId="3" fontId="3" fillId="0" borderId="0" xfId="0" applyNumberFormat="1" applyFont="1" applyAlignment="1">
      <alignment horizontal="right"/>
    </xf>
    <xf numFmtId="9" fontId="3" fillId="0" borderId="0" xfId="2" applyFont="1" applyAlignment="1">
      <alignment horizontal="right"/>
    </xf>
    <xf numFmtId="164" fontId="3" fillId="0" borderId="0" xfId="1" applyNumberFormat="1" applyFont="1" applyAlignment="1">
      <alignment horizontal="right"/>
    </xf>
    <xf numFmtId="0" fontId="3" fillId="0" borderId="0" xfId="0" applyFont="1" applyAlignment="1">
      <alignment horizontal="left" indent="1"/>
    </xf>
    <xf numFmtId="0" fontId="6" fillId="0" borderId="0" xfId="0" applyFont="1"/>
    <xf numFmtId="0" fontId="3" fillId="0" borderId="0" xfId="0" quotePrefix="1" applyFont="1" applyAlignment="1">
      <alignment horizontal="center"/>
    </xf>
    <xf numFmtId="0" fontId="9" fillId="0" borderId="0" xfId="0" applyFont="1" applyAlignment="1">
      <alignment horizontal="center"/>
    </xf>
    <xf numFmtId="0" fontId="5" fillId="0" borderId="1" xfId="0" quotePrefix="1" applyFont="1" applyBorder="1" applyAlignment="1">
      <alignment horizontal="center"/>
    </xf>
    <xf numFmtId="0" fontId="2" fillId="0" borderId="1" xfId="0" applyFont="1" applyBorder="1" applyAlignment="1">
      <alignment horizontal="center"/>
    </xf>
    <xf numFmtId="0" fontId="9" fillId="0" borderId="0" xfId="0" applyFont="1"/>
    <xf numFmtId="0" fontId="3" fillId="0" borderId="1" xfId="0" applyFont="1" applyBorder="1" applyAlignment="1">
      <alignment horizontal="center"/>
    </xf>
    <xf numFmtId="0" fontId="3" fillId="0" borderId="1" xfId="0" applyFont="1" applyBorder="1"/>
    <xf numFmtId="0" fontId="3" fillId="0" borderId="3" xfId="0" applyFont="1" applyBorder="1"/>
    <xf numFmtId="0" fontId="3" fillId="0" borderId="7" xfId="0" applyFont="1" applyBorder="1"/>
    <xf numFmtId="166" fontId="3" fillId="0" borderId="3" xfId="0" applyNumberFormat="1" applyFont="1" applyBorder="1" applyAlignment="1">
      <alignment horizontal="left"/>
    </xf>
    <xf numFmtId="165" fontId="3" fillId="0" borderId="3" xfId="0" applyNumberFormat="1" applyFont="1" applyBorder="1" applyAlignment="1">
      <alignment horizontal="left"/>
    </xf>
    <xf numFmtId="1" fontId="3" fillId="0" borderId="3" xfId="1" applyNumberFormat="1" applyFont="1" applyBorder="1" applyAlignment="1">
      <alignment horizontal="left"/>
    </xf>
    <xf numFmtId="0" fontId="3" fillId="0" borderId="2" xfId="0" applyFont="1" applyBorder="1" applyAlignment="1">
      <alignment horizontal="left" indent="1"/>
    </xf>
    <xf numFmtId="0" fontId="3" fillId="0" borderId="6" xfId="0" applyFont="1" applyBorder="1" applyAlignment="1">
      <alignment horizontal="left" indent="1"/>
    </xf>
    <xf numFmtId="0" fontId="7" fillId="2" borderId="2" xfId="0" applyFont="1" applyFill="1" applyBorder="1" applyAlignment="1">
      <alignment horizontal="center" vertical="center"/>
    </xf>
    <xf numFmtId="0" fontId="3" fillId="0" borderId="5" xfId="0" applyFont="1" applyBorder="1" applyAlignment="1">
      <alignment horizontal="center"/>
    </xf>
    <xf numFmtId="0" fontId="2" fillId="0" borderId="5" xfId="0" quotePrefix="1" applyFont="1" applyBorder="1" applyAlignment="1">
      <alignment horizontal="center"/>
    </xf>
    <xf numFmtId="0" fontId="5" fillId="0" borderId="5" xfId="0" applyFont="1" applyBorder="1" applyAlignment="1">
      <alignment horizontal="center"/>
    </xf>
    <xf numFmtId="0" fontId="8" fillId="2" borderId="2" xfId="0" quotePrefix="1" applyFont="1" applyFill="1" applyBorder="1" applyAlignment="1">
      <alignment horizontal="center"/>
    </xf>
    <xf numFmtId="0" fontId="8" fillId="2" borderId="3" xfId="0" applyFont="1" applyFill="1" applyBorder="1" applyAlignment="1">
      <alignment horizontal="left"/>
    </xf>
    <xf numFmtId="0" fontId="8" fillId="2" borderId="3" xfId="0" applyFont="1" applyFill="1" applyBorder="1"/>
    <xf numFmtId="0" fontId="6" fillId="2" borderId="3" xfId="0" applyFont="1" applyFill="1" applyBorder="1"/>
    <xf numFmtId="0" fontId="6" fillId="2" borderId="4" xfId="0" applyFont="1" applyFill="1" applyBorder="1"/>
    <xf numFmtId="0" fontId="8" fillId="2" borderId="3" xfId="0" applyFont="1" applyFill="1" applyBorder="1" applyAlignment="1">
      <alignment horizontal="center"/>
    </xf>
    <xf numFmtId="0" fontId="8" fillId="2" borderId="4" xfId="0" applyFont="1" applyFill="1" applyBorder="1" applyAlignment="1">
      <alignment horizontal="center"/>
    </xf>
    <xf numFmtId="0" fontId="3" fillId="0" borderId="0" xfId="0" applyFont="1" applyAlignment="1">
      <alignment horizontal="left" wrapText="1"/>
    </xf>
    <xf numFmtId="0" fontId="3" fillId="0" borderId="0" xfId="0" applyFont="1" applyAlignment="1">
      <alignment horizontal="center" vertical="top"/>
    </xf>
    <xf numFmtId="0" fontId="3" fillId="0" borderId="0" xfId="0" applyFont="1" applyAlignment="1">
      <alignment horizontal="left" vertical="top" indent="2"/>
    </xf>
    <xf numFmtId="0" fontId="12" fillId="0" borderId="0" xfId="5" applyFont="1"/>
    <xf numFmtId="1" fontId="3" fillId="0" borderId="0" xfId="1" applyNumberFormat="1" applyFont="1" applyBorder="1" applyAlignment="1">
      <alignment horizontal="left"/>
    </xf>
    <xf numFmtId="1" fontId="3" fillId="0" borderId="0" xfId="1" applyNumberFormat="1" applyFont="1" applyBorder="1" applyAlignment="1">
      <alignment horizontal="left" indent="1"/>
    </xf>
    <xf numFmtId="0" fontId="3" fillId="0" borderId="0" xfId="0" applyFont="1" applyAlignment="1">
      <alignment vertical="top"/>
    </xf>
    <xf numFmtId="0" fontId="10" fillId="0" borderId="0" xfId="0" applyFont="1" applyAlignment="1">
      <alignment horizontal="left" vertical="center"/>
    </xf>
    <xf numFmtId="0" fontId="3" fillId="0" borderId="0" xfId="0" quotePrefix="1" applyFont="1" applyAlignment="1">
      <alignment horizontal="center" vertical="top"/>
    </xf>
    <xf numFmtId="0" fontId="13" fillId="0" borderId="0" xfId="0" applyFont="1" applyAlignment="1">
      <alignment horizontal="left" vertical="top" indent="1"/>
    </xf>
    <xf numFmtId="0" fontId="13" fillId="0" borderId="0" xfId="0" applyFont="1"/>
    <xf numFmtId="0" fontId="25" fillId="0" borderId="0" xfId="6" applyFont="1" applyAlignment="1">
      <alignment horizontal="center" vertical="center"/>
    </xf>
    <xf numFmtId="0" fontId="26" fillId="0" borderId="0" xfId="6" applyFont="1" applyAlignment="1">
      <alignment horizontal="center" vertical="center"/>
    </xf>
    <xf numFmtId="0" fontId="15" fillId="0" borderId="0" xfId="6" applyFont="1" applyAlignment="1">
      <alignment horizontal="left" vertical="top"/>
    </xf>
    <xf numFmtId="0" fontId="15" fillId="0" borderId="0" xfId="6" applyFont="1" applyAlignment="1">
      <alignment horizontal="left" vertical="top" wrapText="1"/>
    </xf>
    <xf numFmtId="0" fontId="16" fillId="0" borderId="10" xfId="6" applyFont="1" applyBorder="1" applyAlignment="1">
      <alignment horizontal="left" vertical="center" wrapText="1"/>
    </xf>
    <xf numFmtId="0" fontId="15" fillId="0" borderId="10" xfId="6" applyFont="1" applyBorder="1" applyAlignment="1">
      <alignment horizontal="left" vertical="top" wrapText="1" indent="1"/>
    </xf>
    <xf numFmtId="0" fontId="15" fillId="0" borderId="0" xfId="6" applyFont="1" applyAlignment="1">
      <alignment horizontal="left" wrapText="1"/>
    </xf>
    <xf numFmtId="0" fontId="18" fillId="0" borderId="10" xfId="6" applyFont="1" applyBorder="1" applyAlignment="1">
      <alignment horizontal="left" vertical="top" wrapText="1"/>
    </xf>
    <xf numFmtId="0" fontId="15" fillId="0" borderId="0" xfId="6" applyFont="1" applyAlignment="1">
      <alignment horizontal="left" vertical="center" wrapText="1"/>
    </xf>
    <xf numFmtId="0" fontId="18" fillId="0" borderId="10" xfId="6" applyFont="1" applyBorder="1" applyAlignment="1">
      <alignment horizontal="left" vertical="center" wrapText="1"/>
    </xf>
    <xf numFmtId="167" fontId="19" fillId="0" borderId="10" xfId="6" applyNumberFormat="1" applyFont="1" applyBorder="1" applyAlignment="1">
      <alignment horizontal="left" vertical="top" indent="2" shrinkToFit="1"/>
    </xf>
    <xf numFmtId="167" fontId="19" fillId="0" borderId="10" xfId="6" applyNumberFormat="1" applyFont="1" applyBorder="1" applyAlignment="1">
      <alignment horizontal="left" vertical="top" indent="1" shrinkToFit="1"/>
    </xf>
    <xf numFmtId="168" fontId="3" fillId="0" borderId="1" xfId="0" applyNumberFormat="1" applyFont="1" applyBorder="1" applyAlignment="1">
      <alignment horizontal="center"/>
    </xf>
    <xf numFmtId="0" fontId="27" fillId="0" borderId="0" xfId="6" applyFont="1" applyAlignment="1">
      <alignment horizontal="left" vertical="top"/>
    </xf>
    <xf numFmtId="0" fontId="15" fillId="0" borderId="0" xfId="6" applyFont="1" applyAlignment="1">
      <alignment horizontal="left" vertical="center"/>
    </xf>
    <xf numFmtId="0" fontId="3" fillId="0" borderId="3" xfId="0" applyFont="1" applyBorder="1" applyAlignment="1" applyProtection="1">
      <alignment horizontal="left" indent="1"/>
      <protection locked="0"/>
    </xf>
    <xf numFmtId="9" fontId="3" fillId="0" borderId="2" xfId="2" applyFont="1" applyBorder="1" applyAlignment="1" applyProtection="1">
      <alignment horizontal="center"/>
      <protection locked="0"/>
    </xf>
    <xf numFmtId="168" fontId="3" fillId="0" borderId="1" xfId="0" applyNumberFormat="1" applyFont="1" applyBorder="1" applyAlignment="1" applyProtection="1">
      <alignment horizontal="center"/>
      <protection locked="0"/>
    </xf>
    <xf numFmtId="0" fontId="3" fillId="0" borderId="4" xfId="0" applyFont="1" applyBorder="1" applyAlignment="1" applyProtection="1">
      <alignment horizontal="center"/>
      <protection locked="0"/>
    </xf>
    <xf numFmtId="0" fontId="28" fillId="0" borderId="0" xfId="0" applyFont="1" applyAlignment="1">
      <alignment wrapText="1"/>
    </xf>
    <xf numFmtId="0" fontId="29" fillId="0" borderId="0" xfId="0" applyFont="1"/>
    <xf numFmtId="1" fontId="3" fillId="0" borderId="2" xfId="1" applyNumberFormat="1" applyFont="1" applyBorder="1" applyAlignment="1" applyProtection="1">
      <alignment horizontal="left" indent="1"/>
      <protection locked="0"/>
    </xf>
    <xf numFmtId="1" fontId="3" fillId="0" borderId="3" xfId="1" applyNumberFormat="1" applyFont="1" applyBorder="1" applyAlignment="1" applyProtection="1">
      <alignment horizontal="left" indent="1"/>
      <protection locked="0"/>
    </xf>
    <xf numFmtId="1" fontId="3" fillId="0" borderId="4" xfId="1" applyNumberFormat="1" applyFont="1" applyBorder="1" applyAlignment="1" applyProtection="1">
      <alignment horizontal="left" indent="1"/>
      <protection locked="0"/>
    </xf>
    <xf numFmtId="1" fontId="3" fillId="0" borderId="1" xfId="1" applyNumberFormat="1" applyFont="1" applyBorder="1" applyAlignment="1" applyProtection="1">
      <alignment horizontal="left" indent="1"/>
      <protection locked="0"/>
    </xf>
    <xf numFmtId="166" fontId="3" fillId="0" borderId="1" xfId="0" applyNumberFormat="1" applyFont="1" applyBorder="1" applyAlignment="1" applyProtection="1">
      <alignment horizontal="left" indent="1"/>
      <protection locked="0"/>
    </xf>
    <xf numFmtId="166" fontId="3" fillId="0" borderId="1" xfId="0" applyNumberFormat="1" applyFont="1" applyBorder="1" applyAlignment="1">
      <alignment horizontal="left" indent="1"/>
    </xf>
    <xf numFmtId="165" fontId="3" fillId="0" borderId="1" xfId="0" applyNumberFormat="1" applyFont="1" applyBorder="1" applyAlignment="1" applyProtection="1">
      <alignment horizontal="left" indent="1"/>
      <protection locked="0"/>
    </xf>
    <xf numFmtId="0" fontId="3" fillId="0" borderId="1" xfId="0" applyFont="1" applyBorder="1" applyAlignment="1">
      <alignment horizontal="left" indent="1"/>
    </xf>
    <xf numFmtId="0" fontId="3" fillId="0" borderId="0" xfId="0" applyFont="1" applyAlignment="1">
      <alignment horizontal="left" vertical="center" wrapText="1"/>
    </xf>
    <xf numFmtId="0" fontId="8" fillId="2" borderId="3" xfId="0" applyFont="1" applyFill="1" applyBorder="1" applyAlignment="1">
      <alignment horizontal="center"/>
    </xf>
    <xf numFmtId="0" fontId="3" fillId="0" borderId="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5" fillId="0" borderId="0" xfId="0" applyFont="1" applyAlignment="1">
      <alignment horizontal="left" vertical="top" wrapText="1"/>
    </xf>
    <xf numFmtId="0" fontId="28" fillId="0" borderId="0" xfId="0" applyFont="1" applyAlignment="1">
      <alignment horizontal="left" vertical="top" wrapText="1" indent="3"/>
    </xf>
    <xf numFmtId="0" fontId="28" fillId="0" borderId="0" xfId="0" applyFont="1" applyAlignment="1">
      <alignment horizont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2" fillId="0" borderId="1" xfId="0" applyFont="1" applyBorder="1" applyAlignment="1" applyProtection="1">
      <alignment horizontal="left" indent="1"/>
      <protection locked="0"/>
    </xf>
    <xf numFmtId="0" fontId="8" fillId="2" borderId="3" xfId="0" applyFont="1" applyFill="1" applyBorder="1" applyAlignment="1">
      <alignment horizontal="left"/>
    </xf>
    <xf numFmtId="0" fontId="8" fillId="2" borderId="4" xfId="0" applyFont="1" applyFill="1" applyBorder="1" applyAlignment="1">
      <alignment horizontal="left"/>
    </xf>
    <xf numFmtId="0" fontId="3" fillId="0" borderId="5" xfId="0" applyFont="1" applyBorder="1" applyAlignment="1">
      <alignment horizontal="left" indent="1"/>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3" fillId="0" borderId="2" xfId="0" applyFont="1" applyBorder="1" applyAlignment="1" applyProtection="1">
      <alignment horizontal="left" indent="1"/>
      <protection locked="0"/>
    </xf>
    <xf numFmtId="0" fontId="3" fillId="0" borderId="4" xfId="0" applyFont="1" applyBorder="1" applyAlignment="1" applyProtection="1">
      <alignment horizontal="left" indent="1"/>
      <protection locked="0"/>
    </xf>
    <xf numFmtId="0" fontId="3" fillId="0" borderId="3" xfId="0" applyFont="1" applyBorder="1" applyAlignment="1" applyProtection="1">
      <alignment horizontal="left" indent="1"/>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3" xfId="0" applyFont="1" applyBorder="1" applyAlignment="1" applyProtection="1">
      <alignment horizontal="center"/>
      <protection locked="0"/>
    </xf>
    <xf numFmtId="0" fontId="3" fillId="0" borderId="0" xfId="0" quotePrefix="1"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wrapText="1" indent="1"/>
    </xf>
    <xf numFmtId="0" fontId="3" fillId="0" borderId="0" xfId="0" applyFont="1" applyAlignment="1">
      <alignment horizontal="left"/>
    </xf>
    <xf numFmtId="0" fontId="14" fillId="0" borderId="0" xfId="6" applyFont="1" applyAlignment="1">
      <alignment horizontal="left" vertical="top" wrapText="1" indent="3"/>
    </xf>
    <xf numFmtId="0" fontId="16" fillId="0" borderId="8" xfId="6" applyFont="1" applyBorder="1" applyAlignment="1">
      <alignment horizontal="left" vertical="top" wrapText="1"/>
    </xf>
    <xf numFmtId="0" fontId="16" fillId="0" borderId="9" xfId="6" applyFont="1" applyBorder="1" applyAlignment="1">
      <alignment horizontal="left" vertical="top" wrapText="1"/>
    </xf>
    <xf numFmtId="0" fontId="16" fillId="0" borderId="8" xfId="6" applyFont="1" applyBorder="1" applyAlignment="1">
      <alignment horizontal="left" vertical="center" wrapText="1"/>
    </xf>
    <xf numFmtId="0" fontId="16" fillId="0" borderId="9" xfId="6" applyFont="1" applyBorder="1" applyAlignment="1">
      <alignment horizontal="left" vertical="center" wrapText="1"/>
    </xf>
    <xf numFmtId="0" fontId="15" fillId="0" borderId="8" xfId="6" applyFont="1" applyBorder="1" applyAlignment="1">
      <alignment horizontal="left" vertical="top" wrapText="1" indent="2"/>
    </xf>
    <xf numFmtId="0" fontId="15" fillId="0" borderId="9" xfId="6" applyFont="1" applyBorder="1" applyAlignment="1">
      <alignment horizontal="left" vertical="top" wrapText="1" indent="2"/>
    </xf>
    <xf numFmtId="169" fontId="27" fillId="0" borderId="0" xfId="6" applyNumberFormat="1" applyFont="1" applyAlignment="1">
      <alignment horizontal="left" vertical="top"/>
    </xf>
    <xf numFmtId="0" fontId="18" fillId="0" borderId="8" xfId="6" applyFont="1" applyBorder="1" applyAlignment="1">
      <alignment horizontal="left" vertical="top" wrapText="1"/>
    </xf>
    <xf numFmtId="0" fontId="18" fillId="0" borderId="9" xfId="6" applyFont="1" applyBorder="1" applyAlignment="1">
      <alignment horizontal="left" vertical="top" wrapText="1"/>
    </xf>
    <xf numFmtId="167" fontId="19" fillId="0" borderId="8" xfId="6" applyNumberFormat="1" applyFont="1" applyBorder="1" applyAlignment="1">
      <alignment horizontal="left" vertical="top" indent="3" shrinkToFit="1"/>
    </xf>
    <xf numFmtId="167" fontId="19" fillId="0" borderId="9" xfId="6" applyNumberFormat="1" applyFont="1" applyBorder="1" applyAlignment="1">
      <alignment horizontal="left" vertical="top" indent="3" shrinkToFit="1"/>
    </xf>
    <xf numFmtId="167" fontId="19" fillId="3" borderId="8" xfId="6" applyNumberFormat="1" applyFont="1" applyFill="1" applyBorder="1" applyAlignment="1">
      <alignment horizontal="right" vertical="top" indent="3" shrinkToFit="1"/>
    </xf>
    <xf numFmtId="167" fontId="19" fillId="3" borderId="9" xfId="6" applyNumberFormat="1" applyFont="1" applyFill="1" applyBorder="1" applyAlignment="1">
      <alignment horizontal="right" vertical="top" indent="3" shrinkToFit="1"/>
    </xf>
    <xf numFmtId="9" fontId="19" fillId="0" borderId="8" xfId="4" applyFont="1" applyFill="1" applyBorder="1" applyAlignment="1">
      <alignment horizontal="right" vertical="top" indent="3" shrinkToFit="1"/>
    </xf>
    <xf numFmtId="9" fontId="19" fillId="0" borderId="9" xfId="4" applyFont="1" applyFill="1" applyBorder="1" applyAlignment="1">
      <alignment horizontal="right" vertical="top" indent="3" shrinkToFit="1"/>
    </xf>
    <xf numFmtId="0" fontId="15" fillId="0" borderId="8" xfId="6" applyFont="1" applyBorder="1" applyAlignment="1">
      <alignment horizontal="center" vertical="top" wrapText="1"/>
    </xf>
    <xf numFmtId="0" fontId="15" fillId="0" borderId="9" xfId="6" applyFont="1" applyBorder="1" applyAlignment="1">
      <alignment horizontal="center" vertical="top" wrapText="1"/>
    </xf>
    <xf numFmtId="0" fontId="15" fillId="3" borderId="8" xfId="6" applyFont="1" applyFill="1" applyBorder="1" applyAlignment="1">
      <alignment horizontal="center" vertical="top" wrapText="1"/>
    </xf>
    <xf numFmtId="0" fontId="15" fillId="3" borderId="9" xfId="6" applyFont="1" applyFill="1" applyBorder="1" applyAlignment="1">
      <alignment horizontal="center" vertical="top" wrapText="1"/>
    </xf>
    <xf numFmtId="0" fontId="18" fillId="0" borderId="11" xfId="6" applyFont="1" applyBorder="1" applyAlignment="1">
      <alignment horizontal="left" vertical="center" wrapText="1"/>
    </xf>
    <xf numFmtId="0" fontId="18" fillId="0" borderId="12" xfId="6" applyFont="1" applyBorder="1" applyAlignment="1">
      <alignment horizontal="left" vertical="center" wrapText="1"/>
    </xf>
    <xf numFmtId="0" fontId="18" fillId="0" borderId="14" xfId="6" applyFont="1" applyBorder="1" applyAlignment="1">
      <alignment horizontal="left" vertical="center" wrapText="1"/>
    </xf>
    <xf numFmtId="0" fontId="18" fillId="0" borderId="15" xfId="6" applyFont="1" applyBorder="1" applyAlignment="1">
      <alignment horizontal="left" vertical="center" wrapText="1"/>
    </xf>
    <xf numFmtId="0" fontId="18" fillId="0" borderId="18" xfId="6" applyFont="1" applyBorder="1" applyAlignment="1">
      <alignment horizontal="left" vertical="center" wrapText="1"/>
    </xf>
    <xf numFmtId="0" fontId="18" fillId="0" borderId="19" xfId="6" applyFont="1" applyBorder="1" applyAlignment="1">
      <alignment horizontal="left" vertical="center" wrapText="1"/>
    </xf>
    <xf numFmtId="167" fontId="19" fillId="0" borderId="13" xfId="6" applyNumberFormat="1" applyFont="1" applyBorder="1" applyAlignment="1">
      <alignment horizontal="center" vertical="center" shrinkToFit="1"/>
    </xf>
    <xf numFmtId="167" fontId="19" fillId="0" borderId="16" xfId="6" applyNumberFormat="1" applyFont="1" applyBorder="1" applyAlignment="1">
      <alignment horizontal="center" vertical="center" shrinkToFit="1"/>
    </xf>
    <xf numFmtId="167" fontId="19" fillId="0" borderId="17" xfId="6" applyNumberFormat="1" applyFont="1" applyBorder="1" applyAlignment="1">
      <alignment horizontal="center" vertical="center" shrinkToFit="1"/>
    </xf>
    <xf numFmtId="167" fontId="19" fillId="0" borderId="13" xfId="6" applyNumberFormat="1" applyFont="1" applyBorder="1" applyAlignment="1">
      <alignment horizontal="center" vertical="top" shrinkToFit="1"/>
    </xf>
    <xf numFmtId="167" fontId="19" fillId="0" borderId="17" xfId="6" applyNumberFormat="1" applyFont="1" applyBorder="1" applyAlignment="1">
      <alignment horizontal="center" vertical="top" shrinkToFit="1"/>
    </xf>
    <xf numFmtId="0" fontId="15" fillId="0" borderId="0" xfId="6" applyFont="1" applyAlignment="1">
      <alignment horizontal="center" vertical="top" wrapText="1"/>
    </xf>
    <xf numFmtId="0" fontId="18" fillId="0" borderId="11" xfId="6" applyFont="1" applyBorder="1" applyAlignment="1">
      <alignment horizontal="left" vertical="top" wrapText="1"/>
    </xf>
    <xf numFmtId="0" fontId="18" fillId="0" borderId="12" xfId="6" applyFont="1" applyBorder="1" applyAlignment="1">
      <alignment horizontal="left" vertical="top" wrapText="1"/>
    </xf>
    <xf numFmtId="0" fontId="18" fillId="0" borderId="18" xfId="6" applyFont="1" applyBorder="1" applyAlignment="1">
      <alignment horizontal="left" vertical="top" wrapText="1"/>
    </xf>
    <xf numFmtId="0" fontId="18" fillId="0" borderId="19" xfId="6" applyFont="1" applyBorder="1" applyAlignment="1">
      <alignment horizontal="left" vertical="top" wrapText="1"/>
    </xf>
  </cellXfs>
  <cellStyles count="7">
    <cellStyle name="Comma" xfId="1" builtinId="3"/>
    <cellStyle name="Hyperlink" xfId="5" builtinId="8"/>
    <cellStyle name="Normal" xfId="0" builtinId="0"/>
    <cellStyle name="Normal 2" xfId="3" xr:uid="{3DF75CE0-C0C1-4E9E-91EE-882A7C6EAF7C}"/>
    <cellStyle name="Normal 3" xfId="6" xr:uid="{259B489B-1719-491A-97EE-FBE6C1ACF225}"/>
    <cellStyle name="Percent" xfId="2" builtinId="5"/>
    <cellStyle name="Percent 2" xfId="4" xr:uid="{9DB193AF-F22B-4DBB-B0EE-253C4FD5BE89}"/>
  </cellStyles>
  <dxfs count="0"/>
  <tableStyles count="0" defaultTableStyle="TableStyleMedium2" defaultPivotStyle="PivotStyleLight16"/>
  <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87393</xdr:colOff>
      <xdr:row>38</xdr:row>
      <xdr:rowOff>953</xdr:rowOff>
    </xdr:from>
    <xdr:to>
      <xdr:col>2</xdr:col>
      <xdr:colOff>705590</xdr:colOff>
      <xdr:row>44</xdr:row>
      <xdr:rowOff>113108</xdr:rowOff>
    </xdr:to>
    <xdr:pic>
      <xdr:nvPicPr>
        <xdr:cNvPr id="3" name="Picture 2">
          <a:extLst>
            <a:ext uri="{FF2B5EF4-FFF2-40B4-BE49-F238E27FC236}">
              <a16:creationId xmlns:a16="http://schemas.microsoft.com/office/drawing/2014/main" id="{A338BB79-B98D-ACA9-B0C3-D17BF5B4B9D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34" t="30000" r="8297" b="28991"/>
        <a:stretch/>
      </xdr:blipFill>
      <xdr:spPr>
        <a:xfrm>
          <a:off x="87393" y="5912406"/>
          <a:ext cx="2064806" cy="897968"/>
        </a:xfrm>
        <a:prstGeom prst="rect">
          <a:avLst/>
        </a:prstGeom>
      </xdr:spPr>
    </xdr:pic>
    <xdr:clientData/>
  </xdr:twoCellAnchor>
  <xdr:twoCellAnchor editAs="oneCell">
    <xdr:from>
      <xdr:col>1</xdr:col>
      <xdr:colOff>121225</xdr:colOff>
      <xdr:row>46</xdr:row>
      <xdr:rowOff>77471</xdr:rowOff>
    </xdr:from>
    <xdr:to>
      <xdr:col>2</xdr:col>
      <xdr:colOff>384475</xdr:colOff>
      <xdr:row>50</xdr:row>
      <xdr:rowOff>8743</xdr:rowOff>
    </xdr:to>
    <xdr:pic>
      <xdr:nvPicPr>
        <xdr:cNvPr id="7" name="Picture 6">
          <a:extLst>
            <a:ext uri="{FF2B5EF4-FFF2-40B4-BE49-F238E27FC236}">
              <a16:creationId xmlns:a16="http://schemas.microsoft.com/office/drawing/2014/main" id="{E97C154A-E131-4BC3-DC65-C0BF5C605A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52695" y="6985001"/>
          <a:ext cx="1379580" cy="422762"/>
        </a:xfrm>
        <a:prstGeom prst="rect">
          <a:avLst/>
        </a:prstGeom>
      </xdr:spPr>
    </xdr:pic>
    <xdr:clientData/>
  </xdr:twoCellAnchor>
  <xdr:twoCellAnchor editAs="oneCell">
    <xdr:from>
      <xdr:col>6</xdr:col>
      <xdr:colOff>126684</xdr:colOff>
      <xdr:row>50</xdr:row>
      <xdr:rowOff>20717</xdr:rowOff>
    </xdr:from>
    <xdr:to>
      <xdr:col>9</xdr:col>
      <xdr:colOff>139394</xdr:colOff>
      <xdr:row>53</xdr:row>
      <xdr:rowOff>171450</xdr:rowOff>
    </xdr:to>
    <xdr:pic>
      <xdr:nvPicPr>
        <xdr:cNvPr id="4" name="Picture 3">
          <a:extLst>
            <a:ext uri="{FF2B5EF4-FFF2-40B4-BE49-F238E27FC236}">
              <a16:creationId xmlns:a16="http://schemas.microsoft.com/office/drawing/2014/main" id="{AB5F2439-3A41-46F8-9408-A9BE294C6E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34" t="30000" r="8297" b="28991"/>
        <a:stretch/>
      </xdr:blipFill>
      <xdr:spPr>
        <a:xfrm>
          <a:off x="4108134" y="7419737"/>
          <a:ext cx="1795790" cy="775573"/>
        </a:xfrm>
        <a:prstGeom prst="rect">
          <a:avLst/>
        </a:prstGeom>
      </xdr:spPr>
    </xdr:pic>
    <xdr:clientData/>
  </xdr:twoCellAnchor>
  <xdr:twoCellAnchor editAs="oneCell">
    <xdr:from>
      <xdr:col>9</xdr:col>
      <xdr:colOff>336080</xdr:colOff>
      <xdr:row>50</xdr:row>
      <xdr:rowOff>204152</xdr:rowOff>
    </xdr:from>
    <xdr:to>
      <xdr:col>10</xdr:col>
      <xdr:colOff>499893</xdr:colOff>
      <xdr:row>52</xdr:row>
      <xdr:rowOff>144589</xdr:rowOff>
    </xdr:to>
    <xdr:pic>
      <xdr:nvPicPr>
        <xdr:cNvPr id="5" name="Picture 4">
          <a:extLst>
            <a:ext uri="{FF2B5EF4-FFF2-40B4-BE49-F238E27FC236}">
              <a16:creationId xmlns:a16="http://schemas.microsoft.com/office/drawing/2014/main" id="{3A143825-5E0A-41AC-9521-FCAA161DEB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100610" y="7603172"/>
          <a:ext cx="1222993" cy="3747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58</xdr:row>
      <xdr:rowOff>39926</xdr:rowOff>
    </xdr:from>
    <xdr:to>
      <xdr:col>2</xdr:col>
      <xdr:colOff>672465</xdr:colOff>
      <xdr:row>63</xdr:row>
      <xdr:rowOff>64057</xdr:rowOff>
    </xdr:to>
    <xdr:pic>
      <xdr:nvPicPr>
        <xdr:cNvPr id="2" name="Picture 1">
          <a:extLst>
            <a:ext uri="{FF2B5EF4-FFF2-40B4-BE49-F238E27FC236}">
              <a16:creationId xmlns:a16="http://schemas.microsoft.com/office/drawing/2014/main" id="{9259390C-2945-4C0D-A9B9-BB7C2ACDF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793526"/>
          <a:ext cx="2034540" cy="7385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888527</xdr:colOff>
      <xdr:row>0</xdr:row>
      <xdr:rowOff>322977</xdr:rowOff>
    </xdr:from>
    <xdr:to>
      <xdr:col>9</xdr:col>
      <xdr:colOff>976540</xdr:colOff>
      <xdr:row>2</xdr:row>
      <xdr:rowOff>105299</xdr:rowOff>
    </xdr:to>
    <xdr:pic>
      <xdr:nvPicPr>
        <xdr:cNvPr id="4" name="Picture 3">
          <a:extLst>
            <a:ext uri="{FF2B5EF4-FFF2-40B4-BE49-F238E27FC236}">
              <a16:creationId xmlns:a16="http://schemas.microsoft.com/office/drawing/2014/main" id="{18916020-C7DA-47F8-BB6B-A64391755C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993927" y="322977"/>
          <a:ext cx="1204343" cy="369062"/>
        </a:xfrm>
        <a:prstGeom prst="rect">
          <a:avLst/>
        </a:prstGeom>
      </xdr:spPr>
    </xdr:pic>
    <xdr:clientData/>
  </xdr:twoCellAnchor>
  <xdr:twoCellAnchor editAs="oneCell">
    <xdr:from>
      <xdr:col>6</xdr:col>
      <xdr:colOff>582420</xdr:colOff>
      <xdr:row>0</xdr:row>
      <xdr:rowOff>206274</xdr:rowOff>
    </xdr:from>
    <xdr:to>
      <xdr:col>8</xdr:col>
      <xdr:colOff>761387</xdr:colOff>
      <xdr:row>2</xdr:row>
      <xdr:rowOff>199038</xdr:rowOff>
    </xdr:to>
    <xdr:pic>
      <xdr:nvPicPr>
        <xdr:cNvPr id="6" name="Picture 5">
          <a:extLst>
            <a:ext uri="{FF2B5EF4-FFF2-40B4-BE49-F238E27FC236}">
              <a16:creationId xmlns:a16="http://schemas.microsoft.com/office/drawing/2014/main" id="{D3CE1FE1-4CBD-736D-B271-9C1FE61EDAC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1323" t="19615" r="18868" b="24063"/>
        <a:stretch/>
      </xdr:blipFill>
      <xdr:spPr>
        <a:xfrm>
          <a:off x="4456123" y="206274"/>
          <a:ext cx="1340774" cy="5751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cao.int/environmental-protection/CORSIA/Documents/ICAO%20document%2006%20-%20Default%20Life%20Cycle%20Emissions%20-%20November%202021.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cao.int/environmental-protection/CORSIA/Documents/ICAO%20document%2006%20-%20Default%20Life%20Cycle%20Emissions%20-%20November%202021.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cao.int/environmental-protection/CORSIA/Documents/ICAO%20document%2006%20-%20Default%20Life%20Cycle%20Emissions%20-%20November%202021.pdf" TargetMode="External"/><Relationship Id="rId1" Type="http://schemas.openxmlformats.org/officeDocument/2006/relationships/hyperlink" Target="https://www.icao.int/environmental-protection/CORSIA/Documents/ICAO%20document%2006%20-%20Default%20Life%20Cycle%20Emissions%20-%20November%202021.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7368-B344-4E36-BD5D-8F4F08C4386B}">
  <sheetPr>
    <tabColor theme="3"/>
  </sheetPr>
  <dimension ref="A1:N101"/>
  <sheetViews>
    <sheetView showGridLines="0" view="pageBreakPreview" topLeftCell="A48" zoomScale="60" zoomScaleNormal="100" workbookViewId="0">
      <selection activeCell="L70" sqref="L70"/>
    </sheetView>
  </sheetViews>
  <sheetFormatPr defaultColWidth="9.1328125" defaultRowHeight="10.15" x14ac:dyDescent="0.3"/>
  <cols>
    <col min="1" max="1" width="4.59765625" style="1" customWidth="1"/>
    <col min="2" max="2" width="15.3984375" style="1" customWidth="1"/>
    <col min="3" max="3" width="12.265625" style="1" customWidth="1"/>
    <col min="4" max="4" width="4.59765625" style="1" customWidth="1"/>
    <col min="5" max="5" width="9.1328125" style="1"/>
    <col min="6" max="6" width="9" style="1" customWidth="1"/>
    <col min="7" max="7" width="11.3984375" style="1" customWidth="1"/>
    <col min="8" max="8" width="4.86328125" style="1" customWidth="1"/>
    <col min="9" max="9" width="8.33203125" style="1" customWidth="1"/>
    <col min="10" max="10" width="14.59765625" style="1" bestFit="1" customWidth="1"/>
    <col min="11" max="11" width="11.59765625" style="1" customWidth="1"/>
    <col min="12" max="13" width="9.1328125" style="1"/>
    <col min="14" max="14" width="2.1328125" style="3" bestFit="1" customWidth="1"/>
    <col min="15" max="16384" width="9.1328125" style="1"/>
  </cols>
  <sheetData>
    <row r="1" spans="1:11" ht="13.5" customHeight="1" x14ac:dyDescent="0.3">
      <c r="A1" s="27"/>
      <c r="B1" s="85" t="s">
        <v>0</v>
      </c>
      <c r="C1" s="86"/>
      <c r="D1" s="86"/>
      <c r="E1" s="86"/>
      <c r="F1" s="86"/>
      <c r="G1" s="86"/>
      <c r="H1" s="86"/>
      <c r="I1" s="86"/>
      <c r="J1" s="86"/>
      <c r="K1" s="87"/>
    </row>
    <row r="2" spans="1:11" x14ac:dyDescent="0.3">
      <c r="A2" s="29">
        <v>1</v>
      </c>
      <c r="B2" s="30" t="s">
        <v>1</v>
      </c>
      <c r="C2" s="92"/>
      <c r="D2" s="93"/>
      <c r="E2" s="94"/>
    </row>
    <row r="3" spans="1:11" s="12" customFormat="1" x14ac:dyDescent="0.3">
      <c r="A3" s="15">
        <v>2</v>
      </c>
      <c r="B3" s="16" t="s">
        <v>2</v>
      </c>
      <c r="C3" s="88"/>
      <c r="D3" s="88"/>
      <c r="E3" s="88"/>
    </row>
    <row r="4" spans="1:11" x14ac:dyDescent="0.3">
      <c r="H4" s="5"/>
      <c r="I4" s="5"/>
      <c r="J4" s="5"/>
      <c r="K4" s="2"/>
    </row>
    <row r="6" spans="1:11" x14ac:dyDescent="0.3">
      <c r="A6" s="31" t="s">
        <v>3</v>
      </c>
      <c r="B6" s="89" t="s">
        <v>4</v>
      </c>
      <c r="C6" s="90"/>
      <c r="H6" s="31" t="s">
        <v>5</v>
      </c>
      <c r="I6" s="89" t="s">
        <v>6</v>
      </c>
      <c r="J6" s="89"/>
      <c r="K6" s="90"/>
    </row>
    <row r="7" spans="1:11" x14ac:dyDescent="0.3">
      <c r="A7" s="28">
        <f>A3+1</f>
        <v>3</v>
      </c>
      <c r="B7" s="95"/>
      <c r="C7" s="96"/>
      <c r="H7" s="28">
        <f>A8+1</f>
        <v>5</v>
      </c>
      <c r="I7" s="95"/>
      <c r="J7" s="97"/>
      <c r="K7" s="96"/>
    </row>
    <row r="8" spans="1:11" x14ac:dyDescent="0.3">
      <c r="A8" s="18">
        <f>A7+1</f>
        <v>4</v>
      </c>
      <c r="B8" s="95"/>
      <c r="C8" s="96"/>
      <c r="H8" s="18">
        <f>H7+1</f>
        <v>6</v>
      </c>
      <c r="I8" s="98"/>
      <c r="J8" s="99"/>
      <c r="K8" s="100"/>
    </row>
    <row r="9" spans="1:11" x14ac:dyDescent="0.3">
      <c r="A9" s="19"/>
      <c r="B9" s="95"/>
      <c r="C9" s="96"/>
      <c r="H9" s="19"/>
      <c r="I9" s="95"/>
      <c r="J9" s="97"/>
      <c r="K9" s="96"/>
    </row>
    <row r="10" spans="1:11" x14ac:dyDescent="0.3">
      <c r="A10" s="19"/>
      <c r="B10" s="80"/>
      <c r="C10" s="81"/>
      <c r="H10" s="19"/>
      <c r="I10" s="80"/>
      <c r="J10" s="101"/>
      <c r="K10" s="81"/>
    </row>
    <row r="13" spans="1:11" x14ac:dyDescent="0.3">
      <c r="A13" s="31" t="s">
        <v>7</v>
      </c>
      <c r="B13" s="33" t="s">
        <v>8</v>
      </c>
      <c r="C13" s="34"/>
      <c r="D13" s="34"/>
      <c r="E13" s="34"/>
      <c r="F13" s="34"/>
      <c r="G13" s="34"/>
      <c r="H13" s="34"/>
      <c r="I13" s="34"/>
      <c r="J13" s="34"/>
      <c r="K13" s="35"/>
    </row>
    <row r="14" spans="1:11" x14ac:dyDescent="0.3">
      <c r="A14" s="28">
        <f>H8+1</f>
        <v>7</v>
      </c>
      <c r="B14" s="26" t="s">
        <v>9</v>
      </c>
      <c r="C14" s="21"/>
      <c r="D14" s="21"/>
      <c r="E14" s="91" t="s">
        <v>10</v>
      </c>
      <c r="F14" s="91"/>
      <c r="G14" s="91"/>
    </row>
    <row r="15" spans="1:11" x14ac:dyDescent="0.3">
      <c r="A15" s="18">
        <f t="shared" ref="A15:A23" si="0">A14+1</f>
        <v>8</v>
      </c>
      <c r="B15" s="25" t="s">
        <v>11</v>
      </c>
      <c r="C15" s="20"/>
      <c r="D15" s="22"/>
      <c r="E15" s="74"/>
      <c r="F15" s="74"/>
      <c r="G15" s="74"/>
    </row>
    <row r="16" spans="1:11" x14ac:dyDescent="0.3">
      <c r="A16" s="18">
        <f t="shared" si="0"/>
        <v>9</v>
      </c>
      <c r="B16" s="25" t="s">
        <v>12</v>
      </c>
      <c r="C16" s="20"/>
      <c r="D16" s="22"/>
      <c r="E16" s="75">
        <f>SUMPRODUCT(E28:E30,F28:F30)</f>
        <v>0</v>
      </c>
      <c r="F16" s="75"/>
      <c r="G16" s="75"/>
    </row>
    <row r="17" spans="1:11" x14ac:dyDescent="0.3">
      <c r="A17" s="18">
        <f t="shared" si="0"/>
        <v>10</v>
      </c>
      <c r="B17" s="25" t="s">
        <v>13</v>
      </c>
      <c r="C17" s="20"/>
      <c r="D17" s="23"/>
      <c r="E17" s="76"/>
      <c r="F17" s="76"/>
      <c r="G17" s="76"/>
    </row>
    <row r="18" spans="1:11" x14ac:dyDescent="0.3">
      <c r="A18" s="18">
        <f t="shared" si="0"/>
        <v>11</v>
      </c>
      <c r="B18" s="25" t="s">
        <v>14</v>
      </c>
      <c r="C18" s="20"/>
      <c r="D18" s="20"/>
      <c r="E18" s="76"/>
      <c r="F18" s="76"/>
      <c r="G18" s="76"/>
    </row>
    <row r="19" spans="1:11" x14ac:dyDescent="0.3">
      <c r="A19" s="18">
        <f t="shared" si="0"/>
        <v>12</v>
      </c>
      <c r="B19" s="25" t="s">
        <v>15</v>
      </c>
      <c r="C19" s="20"/>
      <c r="D19" s="20"/>
      <c r="E19" s="77" t="s">
        <v>16</v>
      </c>
      <c r="F19" s="77"/>
      <c r="G19" s="77"/>
    </row>
    <row r="20" spans="1:11" x14ac:dyDescent="0.3">
      <c r="A20" s="18">
        <f t="shared" si="0"/>
        <v>13</v>
      </c>
      <c r="B20" s="25" t="s">
        <v>17</v>
      </c>
      <c r="C20" s="20"/>
      <c r="D20" s="20"/>
      <c r="E20" s="76"/>
      <c r="F20" s="76"/>
      <c r="G20" s="76"/>
    </row>
    <row r="21" spans="1:11" x14ac:dyDescent="0.3">
      <c r="A21" s="18">
        <f t="shared" si="0"/>
        <v>14</v>
      </c>
      <c r="B21" s="25" t="s">
        <v>18</v>
      </c>
      <c r="C21" s="20"/>
      <c r="D21" s="24"/>
      <c r="E21" s="73"/>
      <c r="F21" s="73"/>
      <c r="G21" s="73"/>
    </row>
    <row r="22" spans="1:11" x14ac:dyDescent="0.3">
      <c r="A22" s="18">
        <f t="shared" si="0"/>
        <v>15</v>
      </c>
      <c r="B22" s="26" t="s">
        <v>19</v>
      </c>
      <c r="C22" s="21"/>
      <c r="D22" s="24"/>
      <c r="E22" s="70"/>
      <c r="F22" s="71"/>
      <c r="G22" s="72"/>
    </row>
    <row r="23" spans="1:11" x14ac:dyDescent="0.3">
      <c r="A23" s="18">
        <f t="shared" si="0"/>
        <v>16</v>
      </c>
      <c r="B23" s="26" t="s">
        <v>20</v>
      </c>
      <c r="C23" s="21"/>
      <c r="D23" s="24"/>
      <c r="E23" s="70"/>
      <c r="F23" s="71"/>
      <c r="G23" s="72"/>
    </row>
    <row r="24" spans="1:11" x14ac:dyDescent="0.3">
      <c r="A24" s="3"/>
      <c r="B24" s="11"/>
      <c r="D24" s="42"/>
      <c r="E24" s="43"/>
      <c r="F24" s="43"/>
      <c r="G24" s="43"/>
    </row>
    <row r="26" spans="1:11" x14ac:dyDescent="0.3">
      <c r="A26" s="31" t="s">
        <v>21</v>
      </c>
      <c r="B26" s="33" t="s">
        <v>22</v>
      </c>
      <c r="C26" s="32" t="s">
        <v>23</v>
      </c>
      <c r="D26" s="34"/>
      <c r="E26" s="36" t="s">
        <v>24</v>
      </c>
      <c r="F26" s="33" t="s">
        <v>25</v>
      </c>
      <c r="G26" s="36" t="s">
        <v>26</v>
      </c>
      <c r="H26" s="79" t="s">
        <v>27</v>
      </c>
      <c r="I26" s="79"/>
      <c r="J26" s="36" t="s">
        <v>163</v>
      </c>
      <c r="K26" s="37" t="s">
        <v>164</v>
      </c>
    </row>
    <row r="27" spans="1:11" ht="3.75" customHeight="1" x14ac:dyDescent="0.3">
      <c r="A27" s="2"/>
      <c r="B27" s="2"/>
      <c r="C27" s="6"/>
      <c r="E27" s="4"/>
      <c r="F27" s="2"/>
      <c r="G27" s="4"/>
      <c r="H27" s="6"/>
      <c r="I27" s="4"/>
      <c r="J27" s="4"/>
      <c r="K27" s="4"/>
    </row>
    <row r="28" spans="1:11" x14ac:dyDescent="0.3">
      <c r="A28" s="18">
        <f>A23+1</f>
        <v>17</v>
      </c>
      <c r="B28" s="64"/>
      <c r="C28" s="80"/>
      <c r="D28" s="81"/>
      <c r="E28" s="66"/>
      <c r="F28" s="65"/>
      <c r="G28" s="61" t="str">
        <f>IF(ISBLANK(B28),"",E28*F28)</f>
        <v/>
      </c>
      <c r="H28" s="80"/>
      <c r="I28" s="81"/>
      <c r="J28" s="67"/>
      <c r="K28" s="18" t="str" cm="1">
        <f t="array" ref="K28">IF(ISBLANK(B28),"",_xlfn.XLOOKUP(B28&amp;C28,CORSIA_Feedstock&amp;CORSIA_Region,CORSIA_LSf,_xlfn.XLOOKUP(B28&amp;"Global",CORSIA_Feedstock&amp;CORSIA_Region,CORSIA_LSf)))</f>
        <v/>
      </c>
    </row>
    <row r="29" spans="1:11" x14ac:dyDescent="0.3">
      <c r="A29" s="18">
        <f t="shared" ref="A29:A30" si="1">A28+1</f>
        <v>18</v>
      </c>
      <c r="B29" s="64"/>
      <c r="C29" s="80"/>
      <c r="D29" s="81"/>
      <c r="E29" s="66"/>
      <c r="F29" s="65"/>
      <c r="G29" s="61" t="str">
        <f>IF(ISBLANK(B29),"",E29*F29)</f>
        <v/>
      </c>
      <c r="H29" s="80"/>
      <c r="I29" s="81"/>
      <c r="J29" s="67"/>
      <c r="K29" s="18" t="str" cm="1">
        <f t="array" ref="K29">IF(ISBLANK(B29),"",_xlfn.XLOOKUP(B29&amp;C29,CORSIA_Feedstock&amp;CORSIA_Region,CORSIA_LSf,_xlfn.XLOOKUP(B29&amp;"Global",CORSIA_Feedstock&amp;CORSIA_Region,CORSIA_LSf)))</f>
        <v/>
      </c>
    </row>
    <row r="30" spans="1:11" x14ac:dyDescent="0.3">
      <c r="A30" s="18">
        <f t="shared" si="1"/>
        <v>19</v>
      </c>
      <c r="B30" s="64"/>
      <c r="C30" s="80"/>
      <c r="D30" s="81"/>
      <c r="E30" s="66"/>
      <c r="F30" s="65"/>
      <c r="G30" s="61" t="str">
        <f>IF(ISBLANK(B30),"",E30*F30)</f>
        <v/>
      </c>
      <c r="H30" s="80"/>
      <c r="I30" s="81"/>
      <c r="J30" s="67"/>
      <c r="K30" s="18" t="str" cm="1">
        <f t="array" ref="K30">IF(ISBLANK(B30),"",_xlfn.XLOOKUP(B30&amp;C30,CORSIA_Feedstock&amp;CORSIA_Region,CORSIA_LSf,_xlfn.XLOOKUP(B30&amp;"Global",CORSIA_Feedstock&amp;CORSIA_Region,CORSIA_LSf)))</f>
        <v/>
      </c>
    </row>
    <row r="31" spans="1:11" x14ac:dyDescent="0.3">
      <c r="C31" s="7"/>
      <c r="E31" s="8"/>
      <c r="F31" s="9"/>
      <c r="G31" s="10"/>
      <c r="K31" s="3"/>
    </row>
    <row r="32" spans="1:11" x14ac:dyDescent="0.3">
      <c r="C32" s="7"/>
      <c r="E32" s="8"/>
      <c r="F32" s="9"/>
      <c r="G32" s="10"/>
      <c r="K32" s="3"/>
    </row>
    <row r="33" spans="1:11" x14ac:dyDescent="0.3">
      <c r="A33" s="1" t="s">
        <v>159</v>
      </c>
      <c r="C33" s="7"/>
      <c r="E33" s="8"/>
      <c r="F33" s="9"/>
      <c r="G33" s="10"/>
      <c r="K33" s="3"/>
    </row>
    <row r="34" spans="1:11" x14ac:dyDescent="0.3">
      <c r="C34" s="7"/>
      <c r="E34" s="8"/>
      <c r="F34" s="9"/>
      <c r="G34" s="10"/>
      <c r="K34" s="3"/>
    </row>
    <row r="35" spans="1:11" ht="47.55" customHeight="1" x14ac:dyDescent="0.3">
      <c r="A35" s="82" t="s">
        <v>29</v>
      </c>
      <c r="B35" s="82"/>
      <c r="C35" s="82"/>
      <c r="D35" s="82"/>
      <c r="E35" s="82"/>
      <c r="F35" s="82"/>
      <c r="G35" s="82"/>
      <c r="H35" s="82"/>
      <c r="I35" s="82"/>
      <c r="J35" s="82"/>
      <c r="K35" s="82"/>
    </row>
    <row r="36" spans="1:11" ht="50.1" customHeight="1" x14ac:dyDescent="0.3">
      <c r="A36" s="82" t="s">
        <v>30</v>
      </c>
      <c r="B36" s="82"/>
      <c r="C36" s="82"/>
      <c r="D36" s="82"/>
      <c r="E36" s="82"/>
      <c r="F36" s="82"/>
      <c r="G36" s="82"/>
      <c r="H36" s="82"/>
      <c r="I36" s="82"/>
      <c r="J36" s="82"/>
      <c r="K36" s="82"/>
    </row>
    <row r="37" spans="1:11" x14ac:dyDescent="0.3">
      <c r="A37" s="2"/>
    </row>
    <row r="46" spans="1:11" ht="9" customHeight="1" x14ac:dyDescent="0.3">
      <c r="A46" s="84" t="s">
        <v>158</v>
      </c>
      <c r="B46" s="84"/>
      <c r="C46" s="84"/>
    </row>
    <row r="47" spans="1:11" ht="8.25" customHeight="1" x14ac:dyDescent="0.3">
      <c r="A47" s="84"/>
      <c r="B47" s="84"/>
      <c r="C47" s="84"/>
      <c r="G47" s="68"/>
    </row>
    <row r="51" spans="1:12" ht="19.25" customHeight="1" x14ac:dyDescent="0.3"/>
    <row r="52" spans="1:12" ht="15" x14ac:dyDescent="0.3">
      <c r="A52" s="45" t="s">
        <v>99</v>
      </c>
      <c r="I52" s="83"/>
      <c r="J52" s="83"/>
      <c r="K52" s="83"/>
      <c r="L52" s="83"/>
    </row>
    <row r="53" spans="1:12" ht="15" customHeight="1" x14ac:dyDescent="0.3">
      <c r="A53" s="44" t="s">
        <v>159</v>
      </c>
      <c r="I53" s="83"/>
      <c r="J53" s="83"/>
      <c r="K53" s="83"/>
      <c r="L53" s="83"/>
    </row>
    <row r="54" spans="1:12" ht="24.3" customHeight="1" x14ac:dyDescent="0.3">
      <c r="A54" s="44"/>
    </row>
    <row r="55" spans="1:12" ht="62.65" customHeight="1" x14ac:dyDescent="0.3">
      <c r="A55" s="78" t="s">
        <v>100</v>
      </c>
      <c r="B55" s="78"/>
      <c r="C55" s="78"/>
      <c r="D55" s="78"/>
      <c r="E55" s="78"/>
      <c r="F55" s="78"/>
      <c r="G55" s="78"/>
      <c r="H55" s="78"/>
      <c r="I55" s="78"/>
      <c r="J55" s="78"/>
      <c r="K55" s="78"/>
    </row>
    <row r="56" spans="1:12" ht="31.15" customHeight="1" x14ac:dyDescent="0.3">
      <c r="A56" s="78" t="s">
        <v>160</v>
      </c>
      <c r="B56" s="78"/>
      <c r="C56" s="78"/>
      <c r="D56" s="78"/>
      <c r="E56" s="78"/>
      <c r="F56" s="78"/>
      <c r="G56" s="78"/>
      <c r="H56" s="78"/>
      <c r="I56" s="78"/>
      <c r="J56" s="78"/>
      <c r="K56" s="78"/>
    </row>
    <row r="58" spans="1:12" x14ac:dyDescent="0.3">
      <c r="A58" s="13">
        <v>1</v>
      </c>
      <c r="B58" s="1" t="s">
        <v>77</v>
      </c>
    </row>
    <row r="59" spans="1:12" x14ac:dyDescent="0.3">
      <c r="A59" s="14">
        <v>2</v>
      </c>
      <c r="B59" s="1" t="s">
        <v>35</v>
      </c>
    </row>
    <row r="60" spans="1:12" x14ac:dyDescent="0.3">
      <c r="A60" s="12"/>
      <c r="B60" s="12"/>
    </row>
    <row r="61" spans="1:12" x14ac:dyDescent="0.3">
      <c r="A61" s="4" t="s">
        <v>3</v>
      </c>
      <c r="B61" s="2" t="s">
        <v>36</v>
      </c>
    </row>
    <row r="62" spans="1:12" x14ac:dyDescent="0.3">
      <c r="A62" s="13">
        <v>3</v>
      </c>
      <c r="B62" s="17" t="s">
        <v>37</v>
      </c>
    </row>
    <row r="63" spans="1:12" x14ac:dyDescent="0.3">
      <c r="A63" s="14">
        <v>4</v>
      </c>
      <c r="B63" s="1" t="s">
        <v>38</v>
      </c>
    </row>
    <row r="64" spans="1:12" x14ac:dyDescent="0.3">
      <c r="A64" s="3"/>
    </row>
    <row r="65" spans="1:11" x14ac:dyDescent="0.3">
      <c r="A65" s="4" t="s">
        <v>5</v>
      </c>
      <c r="B65" s="2" t="s">
        <v>39</v>
      </c>
    </row>
    <row r="66" spans="1:11" x14ac:dyDescent="0.3">
      <c r="A66" s="13">
        <v>5</v>
      </c>
      <c r="B66" s="17" t="s">
        <v>40</v>
      </c>
    </row>
    <row r="67" spans="1:11" x14ac:dyDescent="0.3">
      <c r="A67" s="14">
        <v>6</v>
      </c>
      <c r="B67" s="1" t="s">
        <v>38</v>
      </c>
    </row>
    <row r="68" spans="1:11" x14ac:dyDescent="0.3">
      <c r="A68" s="3"/>
    </row>
    <row r="69" spans="1:11" x14ac:dyDescent="0.3">
      <c r="A69" s="4" t="s">
        <v>7</v>
      </c>
      <c r="B69" s="2" t="s">
        <v>41</v>
      </c>
    </row>
    <row r="70" spans="1:11" x14ac:dyDescent="0.3">
      <c r="A70" s="3">
        <v>7</v>
      </c>
      <c r="B70" s="1" t="s">
        <v>42</v>
      </c>
    </row>
    <row r="71" spans="1:11" x14ac:dyDescent="0.3">
      <c r="A71" s="3">
        <v>8</v>
      </c>
      <c r="B71" s="1" t="s">
        <v>78</v>
      </c>
    </row>
    <row r="72" spans="1:11" x14ac:dyDescent="0.3">
      <c r="A72" s="3">
        <v>9</v>
      </c>
      <c r="B72" s="1" t="s">
        <v>79</v>
      </c>
    </row>
    <row r="73" spans="1:11" x14ac:dyDescent="0.3">
      <c r="A73" s="3">
        <v>10</v>
      </c>
      <c r="B73" s="1" t="s">
        <v>45</v>
      </c>
    </row>
    <row r="74" spans="1:11" x14ac:dyDescent="0.3">
      <c r="A74" s="3">
        <v>11</v>
      </c>
      <c r="B74" s="1" t="s">
        <v>46</v>
      </c>
    </row>
    <row r="75" spans="1:11" x14ac:dyDescent="0.3">
      <c r="A75" s="3">
        <v>12</v>
      </c>
      <c r="B75" s="1" t="s">
        <v>80</v>
      </c>
    </row>
    <row r="76" spans="1:11" x14ac:dyDescent="0.3">
      <c r="A76" s="3">
        <v>13</v>
      </c>
      <c r="B76" s="1" t="s">
        <v>48</v>
      </c>
    </row>
    <row r="77" spans="1:11" ht="34.5" customHeight="1" x14ac:dyDescent="0.3">
      <c r="A77" s="39">
        <v>14</v>
      </c>
      <c r="B77" s="103" t="s">
        <v>161</v>
      </c>
      <c r="C77" s="103"/>
      <c r="D77" s="103"/>
      <c r="E77" s="103"/>
      <c r="F77" s="103"/>
      <c r="G77" s="103"/>
      <c r="H77" s="103"/>
      <c r="I77" s="103"/>
      <c r="J77" s="103"/>
      <c r="K77" s="103"/>
    </row>
    <row r="78" spans="1:11" ht="35.25" customHeight="1" x14ac:dyDescent="0.3">
      <c r="A78" s="39">
        <v>15</v>
      </c>
      <c r="B78" s="103" t="s">
        <v>162</v>
      </c>
      <c r="C78" s="103"/>
      <c r="D78" s="103"/>
      <c r="E78" s="103"/>
      <c r="F78" s="103"/>
      <c r="G78" s="103"/>
      <c r="H78" s="103"/>
      <c r="I78" s="103"/>
      <c r="J78" s="103"/>
      <c r="K78" s="103"/>
    </row>
    <row r="79" spans="1:11" x14ac:dyDescent="0.3">
      <c r="A79" s="3">
        <v>16</v>
      </c>
      <c r="B79" s="1" t="s">
        <v>81</v>
      </c>
    </row>
    <row r="80" spans="1:11" x14ac:dyDescent="0.3">
      <c r="A80" s="3"/>
    </row>
    <row r="81" spans="1:11" x14ac:dyDescent="0.3">
      <c r="A81" s="4" t="s">
        <v>21</v>
      </c>
      <c r="B81" s="2" t="s">
        <v>58</v>
      </c>
    </row>
    <row r="82" spans="1:11" x14ac:dyDescent="0.3">
      <c r="A82" s="3">
        <f>+A28</f>
        <v>17</v>
      </c>
      <c r="B82" s="1" t="s">
        <v>59</v>
      </c>
    </row>
    <row r="83" spans="1:11" x14ac:dyDescent="0.3">
      <c r="A83" s="3">
        <v>1</v>
      </c>
      <c r="B83" s="11" t="s">
        <v>82</v>
      </c>
    </row>
    <row r="84" spans="1:11" x14ac:dyDescent="0.3">
      <c r="A84" s="3">
        <v>2</v>
      </c>
      <c r="B84" s="11" t="s">
        <v>83</v>
      </c>
    </row>
    <row r="85" spans="1:11" x14ac:dyDescent="0.3">
      <c r="A85" s="3">
        <v>3</v>
      </c>
      <c r="B85" s="11" t="s">
        <v>62</v>
      </c>
    </row>
    <row r="86" spans="1:11" x14ac:dyDescent="0.3">
      <c r="A86" s="3">
        <v>4</v>
      </c>
      <c r="B86" s="11" t="s">
        <v>84</v>
      </c>
    </row>
    <row r="87" spans="1:11" x14ac:dyDescent="0.3">
      <c r="A87" s="3">
        <v>5</v>
      </c>
      <c r="B87" s="11" t="s">
        <v>85</v>
      </c>
    </row>
    <row r="88" spans="1:11" x14ac:dyDescent="0.3">
      <c r="A88" s="3">
        <v>6</v>
      </c>
      <c r="B88" s="11" t="s">
        <v>64</v>
      </c>
    </row>
    <row r="89" spans="1:11" x14ac:dyDescent="0.3">
      <c r="A89" s="3">
        <v>7</v>
      </c>
      <c r="B89" s="11" t="s">
        <v>171</v>
      </c>
    </row>
    <row r="90" spans="1:11" x14ac:dyDescent="0.3">
      <c r="A90" s="3">
        <v>8</v>
      </c>
      <c r="B90" s="11" t="s">
        <v>174</v>
      </c>
      <c r="F90" s="41"/>
      <c r="I90" s="41" t="s">
        <v>66</v>
      </c>
    </row>
    <row r="91" spans="1:11" x14ac:dyDescent="0.3">
      <c r="A91" s="3">
        <f>A82+1</f>
        <v>18</v>
      </c>
      <c r="B91" s="1" t="s">
        <v>67</v>
      </c>
    </row>
    <row r="92" spans="1:11" x14ac:dyDescent="0.3">
      <c r="A92" s="3">
        <f>A91+1</f>
        <v>19</v>
      </c>
      <c r="B92" s="1" t="s">
        <v>68</v>
      </c>
    </row>
    <row r="94" spans="1:11" x14ac:dyDescent="0.3">
      <c r="A94" s="2" t="s">
        <v>86</v>
      </c>
    </row>
    <row r="95" spans="1:11" x14ac:dyDescent="0.3">
      <c r="B95" s="47" t="s">
        <v>87</v>
      </c>
    </row>
    <row r="96" spans="1:11" ht="20.75" customHeight="1" x14ac:dyDescent="0.3">
      <c r="A96" s="46" t="s">
        <v>88</v>
      </c>
      <c r="B96" s="104" t="s">
        <v>96</v>
      </c>
      <c r="C96" s="104"/>
      <c r="D96" s="104"/>
      <c r="E96" s="104"/>
      <c r="F96" s="104"/>
      <c r="G96" s="104"/>
      <c r="H96" s="104"/>
      <c r="I96" s="104"/>
      <c r="J96" s="104"/>
      <c r="K96" s="104"/>
    </row>
    <row r="97" spans="1:11" ht="17.100000000000001" customHeight="1" x14ac:dyDescent="0.3">
      <c r="A97" s="13" t="s">
        <v>89</v>
      </c>
      <c r="B97" s="105" t="s">
        <v>90</v>
      </c>
      <c r="C97" s="105"/>
      <c r="D97" s="105"/>
      <c r="E97" s="105"/>
      <c r="F97" s="105"/>
      <c r="G97" s="105"/>
      <c r="H97" s="105"/>
      <c r="I97" s="105"/>
      <c r="J97" s="105"/>
      <c r="K97" s="105"/>
    </row>
    <row r="98" spans="1:11" ht="30.75" customHeight="1" x14ac:dyDescent="0.3">
      <c r="A98" s="3"/>
      <c r="B98" s="102" t="s">
        <v>91</v>
      </c>
      <c r="C98" s="102"/>
      <c r="D98" s="78" t="s">
        <v>175</v>
      </c>
      <c r="E98" s="78"/>
      <c r="F98" s="78"/>
      <c r="G98" s="78"/>
      <c r="H98" s="78"/>
      <c r="I98" s="78"/>
      <c r="J98" s="78"/>
      <c r="K98" s="78"/>
    </row>
    <row r="99" spans="1:11" x14ac:dyDescent="0.3">
      <c r="A99" s="13" t="s">
        <v>92</v>
      </c>
      <c r="B99" s="1" t="s">
        <v>94</v>
      </c>
    </row>
    <row r="100" spans="1:11" ht="35.25" customHeight="1" x14ac:dyDescent="0.3">
      <c r="A100" s="3"/>
      <c r="B100" s="102" t="s">
        <v>93</v>
      </c>
      <c r="C100" s="102"/>
      <c r="D100" s="78" t="s">
        <v>95</v>
      </c>
      <c r="E100" s="78"/>
      <c r="F100" s="78"/>
      <c r="G100" s="78"/>
      <c r="H100" s="78"/>
      <c r="I100" s="78"/>
      <c r="J100" s="78"/>
      <c r="K100" s="78"/>
    </row>
    <row r="101" spans="1:11" x14ac:dyDescent="0.3">
      <c r="A101" s="48" t="s">
        <v>98</v>
      </c>
    </row>
  </sheetData>
  <sheetProtection pivotTables="0"/>
  <mergeCells count="44">
    <mergeCell ref="B100:C100"/>
    <mergeCell ref="D100:K100"/>
    <mergeCell ref="B77:K77"/>
    <mergeCell ref="B78:K78"/>
    <mergeCell ref="B96:K96"/>
    <mergeCell ref="B98:C98"/>
    <mergeCell ref="D98:K98"/>
    <mergeCell ref="B97:K97"/>
    <mergeCell ref="B1:K1"/>
    <mergeCell ref="C3:E3"/>
    <mergeCell ref="B6:C6"/>
    <mergeCell ref="I6:K6"/>
    <mergeCell ref="E14:G14"/>
    <mergeCell ref="C2:E2"/>
    <mergeCell ref="B7:C7"/>
    <mergeCell ref="B8:C8"/>
    <mergeCell ref="B9:C9"/>
    <mergeCell ref="B10:C10"/>
    <mergeCell ref="I7:K7"/>
    <mergeCell ref="I8:K8"/>
    <mergeCell ref="I9:K9"/>
    <mergeCell ref="I10:K10"/>
    <mergeCell ref="A55:K55"/>
    <mergeCell ref="A56:K56"/>
    <mergeCell ref="E23:G23"/>
    <mergeCell ref="H26:I26"/>
    <mergeCell ref="C28:D28"/>
    <mergeCell ref="H28:I28"/>
    <mergeCell ref="A36:K36"/>
    <mergeCell ref="H29:I29"/>
    <mergeCell ref="H30:I30"/>
    <mergeCell ref="C29:D29"/>
    <mergeCell ref="C30:D30"/>
    <mergeCell ref="A35:K35"/>
    <mergeCell ref="I52:L53"/>
    <mergeCell ref="A46:C47"/>
    <mergeCell ref="E22:G22"/>
    <mergeCell ref="E21:G21"/>
    <mergeCell ref="E15:G15"/>
    <mergeCell ref="E16:G16"/>
    <mergeCell ref="E17:G17"/>
    <mergeCell ref="E18:G18"/>
    <mergeCell ref="E19:G19"/>
    <mergeCell ref="E20:G20"/>
  </mergeCells>
  <dataValidations count="4">
    <dataValidation type="list" allowBlank="1" showInputMessage="1" showErrorMessage="1" sqref="K26" xr:uid="{526E840E-16AB-4025-9316-90DF39A0B318}">
      <formula1>"CORSIA LSf,Actual LSf"</formula1>
    </dataValidation>
    <dataValidation type="list" allowBlank="1" showInputMessage="1" showErrorMessage="1" sqref="E19:G19" xr:uid="{AA8FEF0F-9360-4E0A-852F-DEA178A3BCB2}">
      <formula1>"Uplift"</formula1>
    </dataValidation>
    <dataValidation type="list" allowBlank="1" showInputMessage="1" showErrorMessage="1" sqref="E14:G14" xr:uid="{58722090-2FEA-453F-8954-59FC7D40E0CA}">
      <formula1>"Sustainable Aviation Fuel"</formula1>
    </dataValidation>
    <dataValidation type="list" allowBlank="1" showInputMessage="1" showErrorMessage="1" sqref="C28:D30" xr:uid="{19B7AA6A-8A49-47E2-9D90-D1E42976FFF1}">
      <formula1>CORSIA_Region_List</formula1>
    </dataValidation>
  </dataValidations>
  <hyperlinks>
    <hyperlink ref="I90" r:id="rId1" xr:uid="{2705CE2E-6B61-4859-B9D9-A70B1ABBD760}"/>
  </hyperlinks>
  <pageMargins left="0.7" right="0.7" top="0.75" bottom="0.75" header="0.3" footer="0.3"/>
  <pageSetup scale="85" fitToHeight="2" orientation="portrait" r:id="rId2"/>
  <rowBreaks count="1" manualBreakCount="1">
    <brk id="5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62B936E-C0BA-4797-8291-B5DB8D5C7941}">
          <x14:formula1>
            <xm:f>'CORSIA LSf'!$E$3:$E$48</xm:f>
          </x14:formula1>
          <xm:sqref>B28:B30</xm:sqref>
        </x14:dataValidation>
        <x14:dataValidation type="list" allowBlank="1" showInputMessage="1" showErrorMessage="1" xr:uid="{1B29996B-5089-4614-9004-C051561E9392}">
          <x14:formula1>
            <xm:f>Ref!$A$11:$A$16</xm:f>
          </x14:formula1>
          <xm:sqref>J28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E212-55D0-432F-8030-EF23F80C7D8F}">
  <sheetPr>
    <tabColor theme="8" tint="0.59999389629810485"/>
    <pageSetUpPr fitToPage="1"/>
  </sheetPr>
  <dimension ref="A1:M58"/>
  <sheetViews>
    <sheetView showGridLines="0" workbookViewId="0">
      <selection activeCell="F62" sqref="F62"/>
    </sheetView>
  </sheetViews>
  <sheetFormatPr defaultColWidth="9.1328125" defaultRowHeight="10.15" x14ac:dyDescent="0.3"/>
  <cols>
    <col min="1" max="1" width="5.59765625" style="1" customWidth="1"/>
    <col min="2" max="2" width="14.86328125" style="1" customWidth="1"/>
    <col min="3" max="3" width="11.86328125" style="1" customWidth="1"/>
    <col min="4" max="4" width="4" style="1" customWidth="1"/>
    <col min="5" max="5" width="9.1328125" style="1" customWidth="1"/>
    <col min="6" max="6" width="9" style="1" customWidth="1"/>
    <col min="7" max="7" width="11.3984375" style="1" customWidth="1"/>
    <col min="8" max="8" width="4.86328125" style="1" customWidth="1"/>
    <col min="9" max="9" width="15.3984375" style="1" customWidth="1"/>
    <col min="10" max="10" width="14.1328125" style="1" customWidth="1"/>
    <col min="11" max="12" width="9.1328125" style="1"/>
    <col min="13" max="13" width="2.1328125" style="3" bestFit="1" customWidth="1"/>
    <col min="14" max="16384" width="9.1328125" style="1"/>
  </cols>
  <sheetData>
    <row r="1" spans="1:10" ht="17.100000000000001" customHeight="1" x14ac:dyDescent="0.3">
      <c r="A1" s="45" t="s">
        <v>99</v>
      </c>
    </row>
    <row r="2" spans="1:10" ht="16.5" customHeight="1" x14ac:dyDescent="0.3">
      <c r="A2" s="44" t="str">
        <f>SAFDR!A33</f>
        <v>Form Version 202257.7.13.2</v>
      </c>
    </row>
    <row r="3" spans="1:10" ht="55.9" customHeight="1" x14ac:dyDescent="0.3">
      <c r="A3" s="78" t="s">
        <v>32</v>
      </c>
      <c r="B3" s="78"/>
      <c r="C3" s="78"/>
      <c r="D3" s="78"/>
      <c r="E3" s="78"/>
      <c r="F3" s="78"/>
      <c r="G3" s="78"/>
      <c r="H3" s="78"/>
      <c r="I3" s="78"/>
      <c r="J3" s="78"/>
    </row>
    <row r="4" spans="1:10" ht="32.65" customHeight="1" x14ac:dyDescent="0.3">
      <c r="A4" s="78" t="s">
        <v>33</v>
      </c>
      <c r="B4" s="78"/>
      <c r="C4" s="78"/>
      <c r="D4" s="78"/>
      <c r="E4" s="78"/>
      <c r="F4" s="78"/>
      <c r="G4" s="78"/>
      <c r="H4" s="78"/>
      <c r="I4" s="78"/>
      <c r="J4" s="78"/>
    </row>
    <row r="6" spans="1:10" x14ac:dyDescent="0.3">
      <c r="A6" s="13">
        <v>1</v>
      </c>
      <c r="B6" s="1" t="s">
        <v>77</v>
      </c>
    </row>
    <row r="7" spans="1:10" x14ac:dyDescent="0.3">
      <c r="A7" s="14">
        <v>2</v>
      </c>
      <c r="B7" s="1" t="s">
        <v>35</v>
      </c>
    </row>
    <row r="8" spans="1:10" x14ac:dyDescent="0.3">
      <c r="A8" s="12"/>
      <c r="B8" s="12"/>
    </row>
    <row r="9" spans="1:10" x14ac:dyDescent="0.3">
      <c r="A9" s="4" t="s">
        <v>3</v>
      </c>
      <c r="B9" s="2" t="s">
        <v>36</v>
      </c>
    </row>
    <row r="10" spans="1:10" x14ac:dyDescent="0.3">
      <c r="A10" s="13">
        <v>3</v>
      </c>
      <c r="B10" s="17" t="s">
        <v>37</v>
      </c>
    </row>
    <row r="11" spans="1:10" x14ac:dyDescent="0.3">
      <c r="A11" s="14">
        <v>4</v>
      </c>
      <c r="B11" s="1" t="s">
        <v>38</v>
      </c>
    </row>
    <row r="12" spans="1:10" x14ac:dyDescent="0.3">
      <c r="A12" s="3"/>
    </row>
    <row r="13" spans="1:10" x14ac:dyDescent="0.3">
      <c r="A13" s="4" t="s">
        <v>5</v>
      </c>
      <c r="B13" s="2" t="s">
        <v>39</v>
      </c>
    </row>
    <row r="14" spans="1:10" x14ac:dyDescent="0.3">
      <c r="A14" s="13">
        <v>5</v>
      </c>
      <c r="B14" s="17" t="s">
        <v>40</v>
      </c>
    </row>
    <row r="15" spans="1:10" x14ac:dyDescent="0.3">
      <c r="A15" s="14">
        <v>6</v>
      </c>
      <c r="B15" s="1" t="s">
        <v>38</v>
      </c>
    </row>
    <row r="16" spans="1:10" x14ac:dyDescent="0.3">
      <c r="A16" s="3"/>
    </row>
    <row r="17" spans="1:10" x14ac:dyDescent="0.3">
      <c r="A17" s="4" t="s">
        <v>7</v>
      </c>
      <c r="B17" s="2" t="s">
        <v>41</v>
      </c>
    </row>
    <row r="18" spans="1:10" x14ac:dyDescent="0.3">
      <c r="A18" s="3">
        <v>7</v>
      </c>
      <c r="B18" s="1" t="s">
        <v>42</v>
      </c>
    </row>
    <row r="19" spans="1:10" x14ac:dyDescent="0.3">
      <c r="A19" s="3">
        <v>8</v>
      </c>
      <c r="B19" s="1" t="s">
        <v>78</v>
      </c>
    </row>
    <row r="20" spans="1:10" x14ac:dyDescent="0.3">
      <c r="A20" s="3">
        <v>9</v>
      </c>
      <c r="B20" s="1" t="s">
        <v>79</v>
      </c>
    </row>
    <row r="21" spans="1:10" x14ac:dyDescent="0.3">
      <c r="A21" s="3">
        <v>10</v>
      </c>
      <c r="B21" s="1" t="s">
        <v>45</v>
      </c>
    </row>
    <row r="22" spans="1:10" x14ac:dyDescent="0.3">
      <c r="A22" s="3">
        <v>11</v>
      </c>
      <c r="B22" s="1" t="s">
        <v>46</v>
      </c>
    </row>
    <row r="23" spans="1:10" x14ac:dyDescent="0.3">
      <c r="A23" s="3">
        <v>12</v>
      </c>
      <c r="B23" s="1" t="s">
        <v>80</v>
      </c>
    </row>
    <row r="24" spans="1:10" x14ac:dyDescent="0.3">
      <c r="A24" s="3">
        <v>13</v>
      </c>
      <c r="B24" s="1" t="s">
        <v>48</v>
      </c>
    </row>
    <row r="25" spans="1:10" ht="32.1" customHeight="1" x14ac:dyDescent="0.3">
      <c r="A25" s="39">
        <v>14</v>
      </c>
      <c r="B25" s="103" t="s">
        <v>156</v>
      </c>
      <c r="C25" s="103"/>
      <c r="D25" s="103"/>
      <c r="E25" s="103"/>
      <c r="F25" s="103"/>
      <c r="G25" s="103"/>
      <c r="H25" s="103"/>
      <c r="I25" s="103"/>
      <c r="J25" s="103"/>
    </row>
    <row r="26" spans="1:10" x14ac:dyDescent="0.3">
      <c r="A26" s="3"/>
      <c r="B26" s="40" t="s">
        <v>50</v>
      </c>
      <c r="C26" s="38"/>
      <c r="D26" s="38"/>
      <c r="E26" s="38"/>
      <c r="F26" s="38"/>
      <c r="G26" s="38"/>
      <c r="H26" s="38"/>
      <c r="I26" s="38"/>
      <c r="J26" s="38"/>
    </row>
    <row r="27" spans="1:10" x14ac:dyDescent="0.3">
      <c r="A27" s="3"/>
      <c r="B27" s="40" t="s">
        <v>51</v>
      </c>
      <c r="C27" s="7"/>
      <c r="D27" s="38"/>
      <c r="E27" s="38"/>
      <c r="F27" s="38"/>
      <c r="G27" s="38"/>
      <c r="H27" s="38"/>
      <c r="I27" s="38"/>
      <c r="J27" s="38"/>
    </row>
    <row r="28" spans="1:10" x14ac:dyDescent="0.3">
      <c r="A28" s="3"/>
      <c r="B28" s="40" t="s">
        <v>52</v>
      </c>
      <c r="C28" s="7"/>
      <c r="D28" s="38"/>
      <c r="E28" s="38"/>
      <c r="F28" s="38"/>
      <c r="G28" s="38"/>
      <c r="H28" s="38"/>
      <c r="I28" s="38"/>
      <c r="J28" s="38"/>
    </row>
    <row r="29" spans="1:10" x14ac:dyDescent="0.3">
      <c r="A29" s="3"/>
      <c r="B29" s="40"/>
      <c r="C29" s="7"/>
      <c r="D29" s="38"/>
      <c r="E29" s="38"/>
      <c r="F29" s="38"/>
      <c r="G29" s="38"/>
      <c r="H29" s="38"/>
      <c r="I29" s="38"/>
      <c r="J29" s="38"/>
    </row>
    <row r="30" spans="1:10" ht="33" customHeight="1" x14ac:dyDescent="0.3">
      <c r="A30" s="39">
        <v>15</v>
      </c>
      <c r="B30" s="103" t="s">
        <v>155</v>
      </c>
      <c r="C30" s="103"/>
      <c r="D30" s="103"/>
      <c r="E30" s="103"/>
      <c r="F30" s="103"/>
      <c r="G30" s="103"/>
      <c r="H30" s="103"/>
      <c r="I30" s="103"/>
      <c r="J30" s="103"/>
    </row>
    <row r="31" spans="1:10" x14ac:dyDescent="0.3">
      <c r="A31" s="3"/>
      <c r="B31" s="40" t="s">
        <v>51</v>
      </c>
    </row>
    <row r="32" spans="1:10" x14ac:dyDescent="0.3">
      <c r="A32" s="3"/>
      <c r="B32" s="40" t="s">
        <v>54</v>
      </c>
    </row>
    <row r="33" spans="1:6" x14ac:dyDescent="0.3">
      <c r="A33" s="3"/>
      <c r="B33" s="40" t="s">
        <v>55</v>
      </c>
    </row>
    <row r="34" spans="1:6" x14ac:dyDescent="0.3">
      <c r="A34" s="3"/>
      <c r="B34" s="40" t="s">
        <v>56</v>
      </c>
    </row>
    <row r="35" spans="1:6" ht="11.25" customHeight="1" x14ac:dyDescent="0.3">
      <c r="A35" s="3">
        <v>16</v>
      </c>
      <c r="B35" s="1" t="s">
        <v>81</v>
      </c>
    </row>
    <row r="36" spans="1:6" ht="11.25" customHeight="1" x14ac:dyDescent="0.3">
      <c r="A36" s="3"/>
    </row>
    <row r="37" spans="1:6" x14ac:dyDescent="0.3">
      <c r="A37" s="4" t="s">
        <v>21</v>
      </c>
      <c r="B37" s="2" t="s">
        <v>58</v>
      </c>
    </row>
    <row r="38" spans="1:6" x14ac:dyDescent="0.3">
      <c r="A38" s="3">
        <f>SAFDR!A28</f>
        <v>17</v>
      </c>
      <c r="B38" s="1" t="s">
        <v>59</v>
      </c>
    </row>
    <row r="39" spans="1:6" x14ac:dyDescent="0.3">
      <c r="A39" s="3">
        <v>1</v>
      </c>
      <c r="B39" s="11" t="s">
        <v>82</v>
      </c>
    </row>
    <row r="40" spans="1:6" x14ac:dyDescent="0.3">
      <c r="A40" s="3">
        <v>2</v>
      </c>
      <c r="B40" s="11" t="s">
        <v>83</v>
      </c>
    </row>
    <row r="41" spans="1:6" x14ac:dyDescent="0.3">
      <c r="A41" s="3">
        <v>3</v>
      </c>
      <c r="B41" s="11" t="s">
        <v>62</v>
      </c>
    </row>
    <row r="42" spans="1:6" x14ac:dyDescent="0.3">
      <c r="A42" s="3">
        <v>4</v>
      </c>
      <c r="B42" s="11" t="s">
        <v>84</v>
      </c>
    </row>
    <row r="43" spans="1:6" x14ac:dyDescent="0.3">
      <c r="A43" s="3">
        <v>5</v>
      </c>
      <c r="B43" s="11" t="s">
        <v>85</v>
      </c>
    </row>
    <row r="44" spans="1:6" x14ac:dyDescent="0.3">
      <c r="A44" s="3">
        <v>6</v>
      </c>
      <c r="B44" s="11" t="s">
        <v>64</v>
      </c>
    </row>
    <row r="45" spans="1:6" x14ac:dyDescent="0.3">
      <c r="A45" s="3">
        <v>7</v>
      </c>
      <c r="B45" s="11" t="s">
        <v>65</v>
      </c>
      <c r="F45" s="41" t="s">
        <v>66</v>
      </c>
    </row>
    <row r="46" spans="1:6" x14ac:dyDescent="0.3">
      <c r="A46" s="3">
        <f>A38+1</f>
        <v>18</v>
      </c>
      <c r="B46" s="1" t="s">
        <v>67</v>
      </c>
    </row>
    <row r="47" spans="1:6" x14ac:dyDescent="0.3">
      <c r="A47" s="3">
        <f>A46+1</f>
        <v>19</v>
      </c>
      <c r="B47" s="1" t="s">
        <v>68</v>
      </c>
    </row>
    <row r="49" spans="1:10" x14ac:dyDescent="0.3">
      <c r="A49" s="2" t="s">
        <v>86</v>
      </c>
    </row>
    <row r="50" spans="1:10" ht="15.75" customHeight="1" x14ac:dyDescent="0.3">
      <c r="B50" s="47" t="s">
        <v>87</v>
      </c>
    </row>
    <row r="51" spans="1:10" ht="32.25" customHeight="1" x14ac:dyDescent="0.3">
      <c r="A51" s="46" t="s">
        <v>88</v>
      </c>
      <c r="B51" s="104" t="s">
        <v>96</v>
      </c>
      <c r="C51" s="104"/>
      <c r="D51" s="104"/>
      <c r="E51" s="104"/>
      <c r="F51" s="104"/>
      <c r="G51" s="104"/>
      <c r="H51" s="104"/>
      <c r="I51" s="104"/>
      <c r="J51" s="104"/>
    </row>
    <row r="52" spans="1:10" x14ac:dyDescent="0.3">
      <c r="A52" s="13" t="s">
        <v>89</v>
      </c>
      <c r="B52" s="105" t="s">
        <v>90</v>
      </c>
      <c r="C52" s="105"/>
      <c r="D52" s="105"/>
      <c r="E52" s="105"/>
      <c r="F52" s="105"/>
      <c r="G52" s="105"/>
      <c r="H52" s="105"/>
      <c r="I52" s="105"/>
      <c r="J52" s="105"/>
    </row>
    <row r="53" spans="1:10" ht="31.5" customHeight="1" x14ac:dyDescent="0.3">
      <c r="A53" s="3"/>
      <c r="B53" s="102" t="s">
        <v>91</v>
      </c>
      <c r="C53" s="102"/>
      <c r="D53" s="78" t="s">
        <v>97</v>
      </c>
      <c r="E53" s="78"/>
      <c r="F53" s="78"/>
      <c r="G53" s="78"/>
      <c r="H53" s="78"/>
      <c r="I53" s="78"/>
      <c r="J53" s="78"/>
    </row>
    <row r="54" spans="1:10" x14ac:dyDescent="0.3">
      <c r="A54" s="13" t="s">
        <v>92</v>
      </c>
      <c r="B54" s="1" t="s">
        <v>94</v>
      </c>
    </row>
    <row r="55" spans="1:10" ht="27" customHeight="1" x14ac:dyDescent="0.3">
      <c r="A55" s="3"/>
      <c r="B55" s="102" t="s">
        <v>93</v>
      </c>
      <c r="C55" s="102"/>
      <c r="D55" s="78" t="s">
        <v>95</v>
      </c>
      <c r="E55" s="78"/>
      <c r="F55" s="78"/>
      <c r="G55" s="78"/>
      <c r="H55" s="78"/>
      <c r="I55" s="78"/>
      <c r="J55" s="78"/>
    </row>
    <row r="56" spans="1:10" x14ac:dyDescent="0.3">
      <c r="A56" s="48" t="s">
        <v>98</v>
      </c>
    </row>
    <row r="58" spans="1:10" x14ac:dyDescent="0.3">
      <c r="A58" s="1" t="s">
        <v>76</v>
      </c>
    </row>
  </sheetData>
  <mergeCells count="10">
    <mergeCell ref="B52:J52"/>
    <mergeCell ref="D53:J53"/>
    <mergeCell ref="B53:C53"/>
    <mergeCell ref="D55:J55"/>
    <mergeCell ref="B55:C55"/>
    <mergeCell ref="B25:J25"/>
    <mergeCell ref="B30:J30"/>
    <mergeCell ref="B51:J51"/>
    <mergeCell ref="A3:J3"/>
    <mergeCell ref="A4:J4"/>
  </mergeCells>
  <hyperlinks>
    <hyperlink ref="F45" r:id="rId1" xr:uid="{AD2C8E15-8EAA-4BF5-B8AE-6C970238753D}"/>
  </hyperlinks>
  <pageMargins left="0.7" right="0.7" top="0.75" bottom="0.75" header="0.3" footer="0.3"/>
  <pageSetup scale="8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79688-C69A-43A0-9E7B-421447A2D35B}">
  <sheetPr>
    <tabColor theme="8" tint="0.59999389629810485"/>
    <pageSetUpPr fitToPage="1"/>
  </sheetPr>
  <dimension ref="A1:M56"/>
  <sheetViews>
    <sheetView showGridLines="0" tabSelected="1" view="pageBreakPreview" zoomScale="157" zoomScaleNormal="100" zoomScaleSheetLayoutView="157" workbookViewId="0">
      <selection activeCell="K3" sqref="K3"/>
    </sheetView>
  </sheetViews>
  <sheetFormatPr defaultColWidth="9.1328125" defaultRowHeight="10.15" x14ac:dyDescent="0.3"/>
  <cols>
    <col min="1" max="1" width="5.3984375" style="1" customWidth="1"/>
    <col min="2" max="2" width="14.86328125" style="1" customWidth="1"/>
    <col min="3" max="3" width="11.86328125" style="1" customWidth="1"/>
    <col min="4" max="4" width="4" style="1" customWidth="1"/>
    <col min="5" max="5" width="9.1328125" style="1"/>
    <col min="6" max="6" width="9" style="1" customWidth="1"/>
    <col min="7" max="7" width="11.3984375" style="1" customWidth="1"/>
    <col min="8" max="8" width="4.86328125" style="1" customWidth="1"/>
    <col min="9" max="9" width="15.3984375" style="1" customWidth="1"/>
    <col min="10" max="10" width="14.1328125" style="1" customWidth="1"/>
    <col min="11" max="12" width="9.1328125" style="1"/>
    <col min="13" max="13" width="2.1328125" style="3" bestFit="1" customWidth="1"/>
    <col min="14" max="16384" width="9.1328125" style="1"/>
  </cols>
  <sheetData>
    <row r="1" spans="1:10" ht="29.1" customHeight="1" x14ac:dyDescent="0.3"/>
    <row r="2" spans="1:10" ht="17.100000000000001" customHeight="1" x14ac:dyDescent="0.3">
      <c r="A2" s="45" t="s">
        <v>31</v>
      </c>
    </row>
    <row r="3" spans="1:10" ht="42.95" customHeight="1" x14ac:dyDescent="0.3">
      <c r="A3" s="44" t="s">
        <v>159</v>
      </c>
    </row>
    <row r="4" spans="1:10" ht="55.9" customHeight="1" x14ac:dyDescent="0.3">
      <c r="A4" s="78" t="s">
        <v>32</v>
      </c>
      <c r="B4" s="78"/>
      <c r="C4" s="78"/>
      <c r="D4" s="78"/>
      <c r="E4" s="78"/>
      <c r="F4" s="78"/>
      <c r="G4" s="78"/>
      <c r="H4" s="78"/>
      <c r="I4" s="78"/>
      <c r="J4" s="78"/>
    </row>
    <row r="5" spans="1:10" ht="32.65" customHeight="1" x14ac:dyDescent="0.3">
      <c r="A5" s="78" t="s">
        <v>33</v>
      </c>
      <c r="B5" s="78"/>
      <c r="C5" s="78"/>
      <c r="D5" s="78"/>
      <c r="E5" s="78"/>
      <c r="F5" s="78"/>
      <c r="G5" s="78"/>
      <c r="H5" s="78"/>
      <c r="I5" s="78"/>
      <c r="J5" s="78"/>
    </row>
    <row r="7" spans="1:10" x14ac:dyDescent="0.3">
      <c r="A7" s="13">
        <v>1</v>
      </c>
      <c r="B7" s="1" t="s">
        <v>34</v>
      </c>
    </row>
    <row r="8" spans="1:10" x14ac:dyDescent="0.3">
      <c r="A8" s="14">
        <v>2</v>
      </c>
      <c r="B8" s="1" t="s">
        <v>35</v>
      </c>
    </row>
    <row r="9" spans="1:10" x14ac:dyDescent="0.3">
      <c r="A9" s="12"/>
      <c r="B9" s="12"/>
    </row>
    <row r="10" spans="1:10" x14ac:dyDescent="0.3">
      <c r="A10" s="4" t="s">
        <v>3</v>
      </c>
      <c r="B10" s="2" t="s">
        <v>36</v>
      </c>
    </row>
    <row r="11" spans="1:10" x14ac:dyDescent="0.3">
      <c r="A11" s="13">
        <v>3</v>
      </c>
      <c r="B11" s="17" t="s">
        <v>37</v>
      </c>
    </row>
    <row r="12" spans="1:10" x14ac:dyDescent="0.3">
      <c r="A12" s="14">
        <v>4</v>
      </c>
      <c r="B12" s="1" t="s">
        <v>38</v>
      </c>
    </row>
    <row r="13" spans="1:10" x14ac:dyDescent="0.3">
      <c r="A13" s="3"/>
    </row>
    <row r="14" spans="1:10" x14ac:dyDescent="0.3">
      <c r="A14" s="4" t="s">
        <v>5</v>
      </c>
      <c r="B14" s="2" t="s">
        <v>39</v>
      </c>
    </row>
    <row r="15" spans="1:10" x14ac:dyDescent="0.3">
      <c r="A15" s="13">
        <v>5</v>
      </c>
      <c r="B15" s="17" t="s">
        <v>40</v>
      </c>
    </row>
    <row r="16" spans="1:10" x14ac:dyDescent="0.3">
      <c r="A16" s="14">
        <v>6</v>
      </c>
      <c r="B16" s="1" t="s">
        <v>38</v>
      </c>
    </row>
    <row r="17" spans="1:10" x14ac:dyDescent="0.3">
      <c r="A17" s="3"/>
    </row>
    <row r="18" spans="1:10" x14ac:dyDescent="0.3">
      <c r="A18" s="4" t="s">
        <v>7</v>
      </c>
      <c r="B18" s="2" t="s">
        <v>41</v>
      </c>
    </row>
    <row r="19" spans="1:10" x14ac:dyDescent="0.3">
      <c r="A19" s="3">
        <v>7</v>
      </c>
      <c r="B19" s="1" t="s">
        <v>42</v>
      </c>
    </row>
    <row r="20" spans="1:10" x14ac:dyDescent="0.3">
      <c r="A20" s="3">
        <v>8</v>
      </c>
      <c r="B20" s="1" t="s">
        <v>43</v>
      </c>
    </row>
    <row r="21" spans="1:10" x14ac:dyDescent="0.3">
      <c r="A21" s="3">
        <v>9</v>
      </c>
      <c r="B21" s="1" t="s">
        <v>44</v>
      </c>
    </row>
    <row r="22" spans="1:10" x14ac:dyDescent="0.3">
      <c r="A22" s="3">
        <v>10</v>
      </c>
      <c r="B22" s="1" t="s">
        <v>45</v>
      </c>
    </row>
    <row r="23" spans="1:10" x14ac:dyDescent="0.3">
      <c r="A23" s="3">
        <v>11</v>
      </c>
      <c r="B23" s="1" t="s">
        <v>46</v>
      </c>
    </row>
    <row r="24" spans="1:10" x14ac:dyDescent="0.3">
      <c r="A24" s="3">
        <v>12</v>
      </c>
      <c r="B24" s="1" t="s">
        <v>47</v>
      </c>
    </row>
    <row r="25" spans="1:10" x14ac:dyDescent="0.3">
      <c r="A25" s="3">
        <v>13</v>
      </c>
      <c r="B25" s="1" t="s">
        <v>48</v>
      </c>
    </row>
    <row r="26" spans="1:10" ht="32.1" customHeight="1" x14ac:dyDescent="0.3">
      <c r="A26" s="39">
        <v>14</v>
      </c>
      <c r="B26" s="103" t="s">
        <v>49</v>
      </c>
      <c r="C26" s="103"/>
      <c r="D26" s="103"/>
      <c r="E26" s="103"/>
      <c r="F26" s="103"/>
      <c r="G26" s="103"/>
      <c r="H26" s="103"/>
      <c r="I26" s="103"/>
      <c r="J26" s="103"/>
    </row>
    <row r="27" spans="1:10" x14ac:dyDescent="0.3">
      <c r="A27" s="3"/>
      <c r="B27" s="40" t="s">
        <v>50</v>
      </c>
      <c r="C27" s="38"/>
      <c r="D27" s="38"/>
      <c r="E27" s="38"/>
      <c r="F27" s="38"/>
      <c r="G27" s="38"/>
      <c r="H27" s="38"/>
      <c r="I27" s="38"/>
      <c r="J27" s="38"/>
    </row>
    <row r="28" spans="1:10" x14ac:dyDescent="0.3">
      <c r="A28" s="3"/>
      <c r="B28" s="40" t="s">
        <v>51</v>
      </c>
      <c r="C28" s="7"/>
      <c r="D28" s="38"/>
      <c r="E28" s="38"/>
      <c r="F28" s="38"/>
      <c r="G28" s="38"/>
      <c r="H28" s="38"/>
      <c r="I28" s="38"/>
      <c r="J28" s="38"/>
    </row>
    <row r="29" spans="1:10" x14ac:dyDescent="0.3">
      <c r="A29" s="3"/>
      <c r="B29" s="40" t="s">
        <v>52</v>
      </c>
      <c r="C29" s="7"/>
      <c r="D29" s="38"/>
      <c r="E29" s="38"/>
      <c r="F29" s="38"/>
      <c r="G29" s="38"/>
      <c r="H29" s="38"/>
      <c r="I29" s="38"/>
      <c r="J29" s="38"/>
    </row>
    <row r="30" spans="1:10" x14ac:dyDescent="0.3">
      <c r="A30" s="3"/>
      <c r="B30" s="40"/>
      <c r="C30" s="7"/>
      <c r="D30" s="38"/>
      <c r="E30" s="38"/>
      <c r="F30" s="38"/>
      <c r="G30" s="38"/>
      <c r="H30" s="38"/>
      <c r="I30" s="38"/>
      <c r="J30" s="38"/>
    </row>
    <row r="31" spans="1:10" ht="32.1" customHeight="1" x14ac:dyDescent="0.3">
      <c r="A31" s="39">
        <v>15</v>
      </c>
      <c r="B31" s="103" t="s">
        <v>53</v>
      </c>
      <c r="C31" s="103"/>
      <c r="D31" s="103"/>
      <c r="E31" s="103"/>
      <c r="F31" s="103"/>
      <c r="G31" s="103"/>
      <c r="H31" s="103"/>
      <c r="I31" s="103"/>
      <c r="J31" s="103"/>
    </row>
    <row r="32" spans="1:10" x14ac:dyDescent="0.3">
      <c r="A32" s="3"/>
      <c r="B32" s="40" t="s">
        <v>51</v>
      </c>
    </row>
    <row r="33" spans="1:6" x14ac:dyDescent="0.3">
      <c r="A33" s="3"/>
      <c r="B33" s="40" t="s">
        <v>54</v>
      </c>
    </row>
    <row r="34" spans="1:6" x14ac:dyDescent="0.3">
      <c r="A34" s="3"/>
      <c r="B34" s="40" t="s">
        <v>55</v>
      </c>
    </row>
    <row r="35" spans="1:6" x14ac:dyDescent="0.3">
      <c r="A35" s="3"/>
      <c r="B35" s="40" t="s">
        <v>56</v>
      </c>
    </row>
    <row r="36" spans="1:6" x14ac:dyDescent="0.3">
      <c r="A36" s="3">
        <v>16</v>
      </c>
      <c r="B36" s="1" t="s">
        <v>57</v>
      </c>
    </row>
    <row r="37" spans="1:6" x14ac:dyDescent="0.3">
      <c r="A37" s="3"/>
    </row>
    <row r="38" spans="1:6" x14ac:dyDescent="0.3">
      <c r="A38" s="4" t="s">
        <v>21</v>
      </c>
      <c r="B38" s="2" t="s">
        <v>58</v>
      </c>
    </row>
    <row r="39" spans="1:6" x14ac:dyDescent="0.3">
      <c r="A39" s="3">
        <f>SAFDR!A28</f>
        <v>17</v>
      </c>
      <c r="B39" s="1" t="s">
        <v>59</v>
      </c>
    </row>
    <row r="40" spans="1:6" x14ac:dyDescent="0.3">
      <c r="A40" s="3">
        <v>1</v>
      </c>
      <c r="B40" s="11" t="s">
        <v>60</v>
      </c>
    </row>
    <row r="41" spans="1:6" x14ac:dyDescent="0.3">
      <c r="A41" s="3">
        <v>2</v>
      </c>
      <c r="B41" s="11" t="s">
        <v>61</v>
      </c>
    </row>
    <row r="42" spans="1:6" x14ac:dyDescent="0.3">
      <c r="A42" s="3">
        <v>3</v>
      </c>
      <c r="B42" s="11" t="s">
        <v>62</v>
      </c>
    </row>
    <row r="43" spans="1:6" x14ac:dyDescent="0.3">
      <c r="A43" s="3">
        <v>4</v>
      </c>
      <c r="B43" s="11" t="s">
        <v>157</v>
      </c>
    </row>
    <row r="44" spans="1:6" x14ac:dyDescent="0.3">
      <c r="A44" s="3">
        <v>5</v>
      </c>
      <c r="B44" s="11" t="s">
        <v>63</v>
      </c>
    </row>
    <row r="45" spans="1:6" x14ac:dyDescent="0.3">
      <c r="A45" s="3">
        <v>6</v>
      </c>
      <c r="B45" s="11" t="s">
        <v>64</v>
      </c>
    </row>
    <row r="46" spans="1:6" x14ac:dyDescent="0.3">
      <c r="A46" s="3">
        <v>7</v>
      </c>
      <c r="B46" s="11" t="s">
        <v>171</v>
      </c>
      <c r="F46" s="41" t="s">
        <v>66</v>
      </c>
    </row>
    <row r="47" spans="1:6" x14ac:dyDescent="0.3">
      <c r="A47" s="3">
        <v>8</v>
      </c>
      <c r="B47" s="11" t="s">
        <v>65</v>
      </c>
      <c r="E47" s="41" t="s">
        <v>66</v>
      </c>
    </row>
    <row r="48" spans="1:6" x14ac:dyDescent="0.3">
      <c r="A48" s="3">
        <f>A39+1</f>
        <v>18</v>
      </c>
      <c r="B48" s="1" t="s">
        <v>67</v>
      </c>
    </row>
    <row r="49" spans="1:10" x14ac:dyDescent="0.3">
      <c r="A49" s="3">
        <f>A48+1</f>
        <v>19</v>
      </c>
      <c r="B49" s="1" t="s">
        <v>68</v>
      </c>
    </row>
    <row r="51" spans="1:10" x14ac:dyDescent="0.3">
      <c r="A51" s="2" t="s">
        <v>69</v>
      </c>
    </row>
    <row r="52" spans="1:10" x14ac:dyDescent="0.3">
      <c r="A52" s="1" t="s">
        <v>70</v>
      </c>
      <c r="B52" s="11" t="s">
        <v>71</v>
      </c>
    </row>
    <row r="53" spans="1:10" ht="20.55" customHeight="1" x14ac:dyDescent="0.3">
      <c r="A53" s="44" t="s">
        <v>72</v>
      </c>
      <c r="B53" s="104" t="s">
        <v>73</v>
      </c>
      <c r="C53" s="104"/>
      <c r="D53" s="104"/>
      <c r="E53" s="104"/>
      <c r="F53" s="104"/>
      <c r="G53" s="104"/>
      <c r="H53" s="104"/>
      <c r="I53" s="104"/>
      <c r="J53" s="104"/>
    </row>
    <row r="54" spans="1:10" x14ac:dyDescent="0.3">
      <c r="A54" s="1" t="s">
        <v>74</v>
      </c>
      <c r="B54" s="11" t="s">
        <v>75</v>
      </c>
    </row>
    <row r="56" spans="1:10" x14ac:dyDescent="0.3">
      <c r="A56" s="1" t="s">
        <v>76</v>
      </c>
    </row>
  </sheetData>
  <mergeCells count="5">
    <mergeCell ref="A4:J4"/>
    <mergeCell ref="A5:J5"/>
    <mergeCell ref="B26:J26"/>
    <mergeCell ref="B31:J31"/>
    <mergeCell ref="B53:J53"/>
  </mergeCells>
  <hyperlinks>
    <hyperlink ref="E47" r:id="rId1" xr:uid="{E1382E0B-9145-4602-B984-A742DFA31D26}"/>
    <hyperlink ref="F46" r:id="rId2" xr:uid="{2A0AD1F4-9AFB-46B3-B35A-31218DCD1BB3}"/>
  </hyperlinks>
  <pageMargins left="0.7" right="0.7" top="0.75" bottom="0.75" header="0.3" footer="0.3"/>
  <pageSetup scale="85"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C381-A114-4D2F-9D38-563F78533CBA}">
  <dimension ref="A1:P52"/>
  <sheetViews>
    <sheetView showGridLines="0" workbookViewId="0">
      <selection activeCell="E55" sqref="E55"/>
    </sheetView>
  </sheetViews>
  <sheetFormatPr defaultColWidth="7.59765625" defaultRowHeight="12.75" x14ac:dyDescent="0.45"/>
  <cols>
    <col min="1" max="1" width="1" style="51" customWidth="1"/>
    <col min="2" max="2" width="12" style="51" customWidth="1"/>
    <col min="3" max="3" width="1.86328125" style="51" customWidth="1"/>
    <col min="4" max="4" width="12" style="51" customWidth="1"/>
    <col min="5" max="5" width="5.86328125" style="51" customWidth="1"/>
    <col min="6" max="6" width="29" style="51" customWidth="1"/>
    <col min="7" max="7" width="8" style="51" customWidth="1"/>
    <col min="8" max="8" width="2.86328125" style="51" customWidth="1"/>
    <col min="9" max="9" width="9" style="51" customWidth="1"/>
    <col min="10" max="10" width="9.86328125" style="51" customWidth="1"/>
    <col min="11" max="11" width="2.86328125" style="51" customWidth="1"/>
    <col min="12" max="12" width="9" style="51" customWidth="1"/>
    <col min="13" max="13" width="4" style="51" customWidth="1"/>
    <col min="14" max="14" width="13.86328125" style="51" customWidth="1"/>
    <col min="15" max="16384" width="7.59765625" style="51"/>
  </cols>
  <sheetData>
    <row r="1" spans="1:16" ht="20.65" customHeight="1" x14ac:dyDescent="0.45">
      <c r="A1" s="106" t="s">
        <v>101</v>
      </c>
      <c r="B1" s="106"/>
      <c r="C1" s="106"/>
      <c r="D1" s="106"/>
      <c r="E1" s="106"/>
      <c r="F1" s="106"/>
      <c r="G1" s="106"/>
      <c r="H1" s="106"/>
      <c r="I1" s="106"/>
      <c r="J1" s="106"/>
      <c r="K1" s="106"/>
      <c r="L1" s="106"/>
      <c r="M1" s="106"/>
      <c r="N1" s="49" t="s">
        <v>150</v>
      </c>
      <c r="O1" s="50">
        <v>95</v>
      </c>
      <c r="P1" s="63" t="s">
        <v>153</v>
      </c>
    </row>
    <row r="2" spans="1:16" ht="40.9" customHeight="1" x14ac:dyDescent="0.45">
      <c r="A2" s="52"/>
      <c r="B2" s="107" t="s">
        <v>102</v>
      </c>
      <c r="C2" s="108"/>
      <c r="D2" s="53" t="s">
        <v>103</v>
      </c>
      <c r="E2" s="109" t="s">
        <v>104</v>
      </c>
      <c r="F2" s="110"/>
      <c r="G2" s="111" t="s">
        <v>105</v>
      </c>
      <c r="H2" s="112"/>
      <c r="I2" s="54" t="s">
        <v>106</v>
      </c>
      <c r="J2" s="107" t="s">
        <v>107</v>
      </c>
      <c r="K2" s="108"/>
      <c r="L2" s="107" t="s">
        <v>108</v>
      </c>
      <c r="M2" s="108"/>
      <c r="N2" s="49" t="s">
        <v>151</v>
      </c>
      <c r="O2" s="50">
        <v>89</v>
      </c>
      <c r="P2" s="63" t="s">
        <v>153</v>
      </c>
    </row>
    <row r="3" spans="1:16" ht="13.9" customHeight="1" x14ac:dyDescent="0.35">
      <c r="A3" s="55"/>
      <c r="B3" s="126" t="s">
        <v>109</v>
      </c>
      <c r="C3" s="127"/>
      <c r="D3" s="56" t="s">
        <v>110</v>
      </c>
      <c r="E3" s="114" t="s">
        <v>111</v>
      </c>
      <c r="F3" s="115"/>
      <c r="G3" s="116">
        <v>7.7</v>
      </c>
      <c r="H3" s="117"/>
      <c r="I3" s="132">
        <v>0</v>
      </c>
      <c r="J3" s="118">
        <v>7.7</v>
      </c>
      <c r="K3" s="119"/>
      <c r="L3" s="120">
        <f>1-(J3/$O$2)</f>
        <v>0.91348314606741576</v>
      </c>
      <c r="M3" s="121"/>
    </row>
    <row r="4" spans="1:16" ht="13.9" customHeight="1" x14ac:dyDescent="0.35">
      <c r="A4" s="55"/>
      <c r="B4" s="128"/>
      <c r="C4" s="129"/>
      <c r="D4" s="56" t="s">
        <v>110</v>
      </c>
      <c r="E4" s="114" t="s">
        <v>112</v>
      </c>
      <c r="F4" s="115"/>
      <c r="G4" s="116">
        <v>8.3000000000000007</v>
      </c>
      <c r="H4" s="117"/>
      <c r="I4" s="133"/>
      <c r="J4" s="118">
        <v>8.3000000000000007</v>
      </c>
      <c r="K4" s="119"/>
      <c r="L4" s="120">
        <f t="shared" ref="L4:L18" si="0">1-(J4/$O$2)</f>
        <v>0.90674157303370784</v>
      </c>
      <c r="M4" s="121"/>
    </row>
    <row r="5" spans="1:16" ht="24" customHeight="1" x14ac:dyDescent="0.45">
      <c r="A5" s="57"/>
      <c r="B5" s="128"/>
      <c r="C5" s="129"/>
      <c r="D5" s="56" t="s">
        <v>110</v>
      </c>
      <c r="E5" s="114" t="s">
        <v>113</v>
      </c>
      <c r="F5" s="115"/>
      <c r="G5" s="116">
        <v>5.2</v>
      </c>
      <c r="H5" s="117"/>
      <c r="I5" s="133"/>
      <c r="J5" s="118">
        <v>5.2</v>
      </c>
      <c r="K5" s="119"/>
      <c r="L5" s="120">
        <f t="shared" si="0"/>
        <v>0.94157303370786516</v>
      </c>
      <c r="M5" s="121"/>
    </row>
    <row r="6" spans="1:16" ht="34.9" customHeight="1" x14ac:dyDescent="0.45">
      <c r="A6" s="57"/>
      <c r="B6" s="128"/>
      <c r="C6" s="129"/>
      <c r="D6" s="58" t="s">
        <v>110</v>
      </c>
      <c r="E6" s="114" t="s">
        <v>114</v>
      </c>
      <c r="F6" s="115"/>
      <c r="G6" s="122" t="s">
        <v>115</v>
      </c>
      <c r="H6" s="123"/>
      <c r="I6" s="134"/>
      <c r="J6" s="124" t="s">
        <v>115</v>
      </c>
      <c r="K6" s="125"/>
      <c r="L6" s="120" t="e">
        <f t="shared" si="0"/>
        <v>#VALUE!</v>
      </c>
      <c r="M6" s="121"/>
    </row>
    <row r="7" spans="1:16" ht="13.9" customHeight="1" x14ac:dyDescent="0.35">
      <c r="A7" s="55"/>
      <c r="B7" s="128"/>
      <c r="C7" s="129"/>
      <c r="D7" s="56" t="s">
        <v>116</v>
      </c>
      <c r="E7" s="114" t="s">
        <v>117</v>
      </c>
      <c r="F7" s="115"/>
      <c r="G7" s="116">
        <v>12.2</v>
      </c>
      <c r="H7" s="117"/>
      <c r="I7" s="59">
        <v>-5.2</v>
      </c>
      <c r="J7" s="118">
        <v>7</v>
      </c>
      <c r="K7" s="119"/>
      <c r="L7" s="120">
        <f t="shared" si="0"/>
        <v>0.9213483146067416</v>
      </c>
      <c r="M7" s="121"/>
    </row>
    <row r="8" spans="1:16" ht="13.9" customHeight="1" x14ac:dyDescent="0.35">
      <c r="A8" s="55"/>
      <c r="B8" s="128"/>
      <c r="C8" s="129"/>
      <c r="D8" s="56" t="s">
        <v>116</v>
      </c>
      <c r="E8" s="114" t="s">
        <v>118</v>
      </c>
      <c r="F8" s="115"/>
      <c r="G8" s="116">
        <v>10.4</v>
      </c>
      <c r="H8" s="117"/>
      <c r="I8" s="60">
        <v>-32.9</v>
      </c>
      <c r="J8" s="118">
        <v>-22.5</v>
      </c>
      <c r="K8" s="119"/>
      <c r="L8" s="120">
        <f t="shared" si="0"/>
        <v>1.252808988764045</v>
      </c>
      <c r="M8" s="121"/>
    </row>
    <row r="9" spans="1:16" ht="13.9" customHeight="1" x14ac:dyDescent="0.35">
      <c r="A9" s="55"/>
      <c r="B9" s="128"/>
      <c r="C9" s="129"/>
      <c r="D9" s="56" t="s">
        <v>119</v>
      </c>
      <c r="E9" s="114" t="s">
        <v>118</v>
      </c>
      <c r="F9" s="115"/>
      <c r="G9" s="116">
        <v>10.4</v>
      </c>
      <c r="H9" s="117"/>
      <c r="I9" s="60">
        <v>-22</v>
      </c>
      <c r="J9" s="118">
        <v>-11.6</v>
      </c>
      <c r="K9" s="119"/>
      <c r="L9" s="120">
        <f t="shared" si="0"/>
        <v>1.1303370786516853</v>
      </c>
      <c r="M9" s="121"/>
    </row>
    <row r="10" spans="1:16" ht="13.9" customHeight="1" x14ac:dyDescent="0.35">
      <c r="A10" s="55"/>
      <c r="B10" s="130"/>
      <c r="C10" s="131"/>
      <c r="D10" s="56" t="s">
        <v>116</v>
      </c>
      <c r="E10" s="114" t="s">
        <v>120</v>
      </c>
      <c r="F10" s="115"/>
      <c r="G10" s="116">
        <v>10.4</v>
      </c>
      <c r="H10" s="117"/>
      <c r="I10" s="59">
        <v>-3.8</v>
      </c>
      <c r="J10" s="118">
        <v>6.6</v>
      </c>
      <c r="K10" s="119"/>
      <c r="L10" s="120">
        <f t="shared" si="0"/>
        <v>0.92584269662921348</v>
      </c>
      <c r="M10" s="121"/>
    </row>
    <row r="11" spans="1:16" ht="13.9" customHeight="1" x14ac:dyDescent="0.35">
      <c r="A11" s="55"/>
      <c r="B11" s="126" t="s">
        <v>121</v>
      </c>
      <c r="C11" s="127"/>
      <c r="D11" s="56" t="s">
        <v>110</v>
      </c>
      <c r="E11" s="114" t="s">
        <v>28</v>
      </c>
      <c r="F11" s="115"/>
      <c r="G11" s="116">
        <v>22.5</v>
      </c>
      <c r="H11" s="117"/>
      <c r="I11" s="132">
        <v>0</v>
      </c>
      <c r="J11" s="118">
        <v>22.5</v>
      </c>
      <c r="K11" s="119"/>
      <c r="L11" s="120">
        <f t="shared" si="0"/>
        <v>0.74719101123595499</v>
      </c>
      <c r="M11" s="121"/>
    </row>
    <row r="12" spans="1:16" ht="13.9" customHeight="1" x14ac:dyDescent="0.45">
      <c r="A12" s="55"/>
      <c r="B12" s="128"/>
      <c r="C12" s="129"/>
      <c r="D12" s="56" t="s">
        <v>110</v>
      </c>
      <c r="E12" s="114" t="s">
        <v>122</v>
      </c>
      <c r="F12" s="115"/>
      <c r="G12" s="116">
        <v>13.9</v>
      </c>
      <c r="H12" s="117"/>
      <c r="I12" s="133"/>
      <c r="J12" s="118">
        <v>13.9</v>
      </c>
      <c r="K12" s="119"/>
      <c r="L12" s="120">
        <f t="shared" si="0"/>
        <v>0.84382022471910112</v>
      </c>
      <c r="M12" s="121"/>
      <c r="N12"/>
    </row>
    <row r="13" spans="1:16" ht="13.9" customHeight="1" x14ac:dyDescent="0.45">
      <c r="A13" s="55"/>
      <c r="B13" s="128"/>
      <c r="C13" s="129"/>
      <c r="D13" s="56" t="s">
        <v>110</v>
      </c>
      <c r="E13" s="114" t="s">
        <v>123</v>
      </c>
      <c r="F13" s="115"/>
      <c r="G13" s="116">
        <v>20.7</v>
      </c>
      <c r="H13" s="117"/>
      <c r="I13" s="133"/>
      <c r="J13" s="118">
        <v>20.7</v>
      </c>
      <c r="K13" s="119"/>
      <c r="L13" s="120">
        <f t="shared" si="0"/>
        <v>0.76741573033707866</v>
      </c>
      <c r="M13" s="121"/>
      <c r="N13"/>
    </row>
    <row r="14" spans="1:16" ht="13.9" customHeight="1" x14ac:dyDescent="0.35">
      <c r="A14" s="55"/>
      <c r="B14" s="128"/>
      <c r="C14" s="129"/>
      <c r="D14" s="56" t="s">
        <v>110</v>
      </c>
      <c r="E14" s="114" t="s">
        <v>124</v>
      </c>
      <c r="F14" s="115"/>
      <c r="G14" s="116">
        <v>17.2</v>
      </c>
      <c r="H14" s="117"/>
      <c r="I14" s="134"/>
      <c r="J14" s="118">
        <v>17.2</v>
      </c>
      <c r="K14" s="119"/>
      <c r="L14" s="120">
        <f t="shared" si="0"/>
        <v>0.80674157303370786</v>
      </c>
      <c r="M14" s="121"/>
    </row>
    <row r="15" spans="1:16" ht="13.9" customHeight="1" x14ac:dyDescent="0.35">
      <c r="A15" s="55"/>
      <c r="B15" s="128"/>
      <c r="C15" s="129"/>
      <c r="D15" s="56" t="s">
        <v>116</v>
      </c>
      <c r="E15" s="114" t="s">
        <v>125</v>
      </c>
      <c r="F15" s="115"/>
      <c r="G15" s="116">
        <v>40.4</v>
      </c>
      <c r="H15" s="117"/>
      <c r="I15" s="59">
        <v>24.5</v>
      </c>
      <c r="J15" s="118">
        <v>64.900000000000006</v>
      </c>
      <c r="K15" s="119"/>
      <c r="L15" s="120">
        <f t="shared" si="0"/>
        <v>0.27078651685393251</v>
      </c>
      <c r="M15" s="121"/>
    </row>
    <row r="16" spans="1:16" ht="13.9" customHeight="1" x14ac:dyDescent="0.35">
      <c r="A16" s="55"/>
      <c r="B16" s="128"/>
      <c r="C16" s="129"/>
      <c r="D16" s="56" t="s">
        <v>126</v>
      </c>
      <c r="E16" s="114" t="s">
        <v>125</v>
      </c>
      <c r="F16" s="115"/>
      <c r="G16" s="116">
        <v>40.4</v>
      </c>
      <c r="H16" s="117"/>
      <c r="I16" s="59">
        <v>27</v>
      </c>
      <c r="J16" s="118">
        <v>67.400000000000006</v>
      </c>
      <c r="K16" s="119"/>
      <c r="L16" s="120">
        <f t="shared" si="0"/>
        <v>0.24269662921348312</v>
      </c>
      <c r="M16" s="121"/>
    </row>
    <row r="17" spans="1:13" ht="13.9" customHeight="1" x14ac:dyDescent="0.35">
      <c r="A17" s="55"/>
      <c r="B17" s="128"/>
      <c r="C17" s="129"/>
      <c r="D17" s="56" t="s">
        <v>119</v>
      </c>
      <c r="E17" s="114" t="s">
        <v>127</v>
      </c>
      <c r="F17" s="115"/>
      <c r="G17" s="116">
        <v>47.4</v>
      </c>
      <c r="H17" s="117"/>
      <c r="I17" s="59">
        <v>24.1</v>
      </c>
      <c r="J17" s="118">
        <v>71.5</v>
      </c>
      <c r="K17" s="119"/>
      <c r="L17" s="120">
        <f t="shared" si="0"/>
        <v>0.1966292134831461</v>
      </c>
      <c r="M17" s="121"/>
    </row>
    <row r="18" spans="1:13" ht="25.15" customHeight="1" x14ac:dyDescent="0.45">
      <c r="A18" s="57"/>
      <c r="B18" s="128"/>
      <c r="C18" s="129"/>
      <c r="D18" s="56" t="s">
        <v>128</v>
      </c>
      <c r="E18" s="114" t="s">
        <v>129</v>
      </c>
      <c r="F18" s="115"/>
      <c r="G18" s="116">
        <v>37.4</v>
      </c>
      <c r="H18" s="117"/>
      <c r="I18" s="59">
        <v>39.1</v>
      </c>
      <c r="J18" s="118">
        <v>76.5</v>
      </c>
      <c r="K18" s="119"/>
      <c r="L18" s="120">
        <f t="shared" si="0"/>
        <v>0.1404494382022472</v>
      </c>
      <c r="M18" s="121"/>
    </row>
    <row r="19" spans="1:13" ht="25.15" customHeight="1" x14ac:dyDescent="0.45">
      <c r="A19" s="57"/>
      <c r="B19" s="128"/>
      <c r="C19" s="129"/>
      <c r="D19" s="56" t="s">
        <v>128</v>
      </c>
      <c r="E19" s="114" t="s">
        <v>130</v>
      </c>
      <c r="F19" s="115"/>
      <c r="G19" s="116">
        <v>60</v>
      </c>
      <c r="H19" s="117"/>
      <c r="I19" s="59">
        <v>39.1</v>
      </c>
      <c r="J19" s="118">
        <v>99.1</v>
      </c>
      <c r="K19" s="119"/>
      <c r="L19" s="120">
        <f>1-(J19/$O$2)</f>
        <v>-0.11348314606741572</v>
      </c>
      <c r="M19" s="121"/>
    </row>
    <row r="20" spans="1:13" x14ac:dyDescent="0.45">
      <c r="A20" s="57"/>
      <c r="B20" s="128"/>
      <c r="C20" s="129"/>
      <c r="D20" s="56" t="s">
        <v>126</v>
      </c>
      <c r="E20" s="114" t="s">
        <v>131</v>
      </c>
      <c r="F20" s="115"/>
      <c r="G20" s="116">
        <v>34.4</v>
      </c>
      <c r="H20" s="117"/>
      <c r="I20" s="59">
        <v>-20.399999999999999</v>
      </c>
      <c r="J20" s="118">
        <v>14</v>
      </c>
      <c r="K20" s="119"/>
      <c r="L20" s="120">
        <f>1-(J20/$O$2)</f>
        <v>0.84269662921348321</v>
      </c>
      <c r="M20" s="121"/>
    </row>
    <row r="21" spans="1:13" x14ac:dyDescent="0.45">
      <c r="A21" s="57"/>
      <c r="B21" s="130"/>
      <c r="C21" s="131"/>
      <c r="D21" s="56" t="s">
        <v>116</v>
      </c>
      <c r="E21" s="114" t="s">
        <v>131</v>
      </c>
      <c r="F21" s="115"/>
      <c r="G21" s="116">
        <v>34.4</v>
      </c>
      <c r="H21" s="117"/>
      <c r="I21" s="59">
        <v>-21.4</v>
      </c>
      <c r="J21" s="118">
        <v>13</v>
      </c>
      <c r="K21" s="119"/>
      <c r="L21" s="120">
        <f>1-(J21/$O$2)</f>
        <v>0.8539325842696629</v>
      </c>
      <c r="M21" s="121"/>
    </row>
    <row r="22" spans="1:13" ht="21" customHeight="1" x14ac:dyDescent="0.35">
      <c r="A22" s="55"/>
      <c r="B22" s="126" t="s">
        <v>132</v>
      </c>
      <c r="C22" s="127"/>
      <c r="D22" s="56" t="s">
        <v>110</v>
      </c>
      <c r="E22" s="114" t="s">
        <v>28</v>
      </c>
      <c r="F22" s="115"/>
      <c r="G22" s="116">
        <v>27.2</v>
      </c>
      <c r="H22" s="117"/>
      <c r="I22" s="135">
        <v>0</v>
      </c>
      <c r="J22" s="118">
        <v>27.2</v>
      </c>
      <c r="K22" s="119"/>
      <c r="L22" s="120">
        <f>1-(J22/$O$2)</f>
        <v>0.69438202247191017</v>
      </c>
      <c r="M22" s="121"/>
    </row>
    <row r="23" spans="1:13" ht="21" customHeight="1" x14ac:dyDescent="0.35">
      <c r="A23" s="55"/>
      <c r="B23" s="128"/>
      <c r="C23" s="129"/>
      <c r="D23" s="56" t="s">
        <v>110</v>
      </c>
      <c r="E23" s="114" t="s">
        <v>122</v>
      </c>
      <c r="F23" s="115"/>
      <c r="G23" s="116">
        <v>16.7</v>
      </c>
      <c r="H23" s="117"/>
      <c r="I23" s="136"/>
      <c r="J23" s="118">
        <v>16.7</v>
      </c>
      <c r="K23" s="119"/>
      <c r="L23" s="120">
        <f t="shared" ref="L23:L48" si="1">1-(J23/$O$2)</f>
        <v>0.81235955056179776</v>
      </c>
      <c r="M23" s="121"/>
    </row>
    <row r="24" spans="1:13" ht="21" customHeight="1" x14ac:dyDescent="0.35">
      <c r="A24" s="55"/>
      <c r="B24" s="128"/>
      <c r="C24" s="129"/>
      <c r="D24" s="56" t="s">
        <v>116</v>
      </c>
      <c r="E24" s="114" t="s">
        <v>125</v>
      </c>
      <c r="F24" s="115"/>
      <c r="G24" s="116">
        <v>40.700000000000003</v>
      </c>
      <c r="H24" s="117"/>
      <c r="I24" s="59">
        <v>24.5</v>
      </c>
      <c r="J24" s="118">
        <v>65.2</v>
      </c>
      <c r="K24" s="119"/>
      <c r="L24" s="120">
        <f t="shared" si="1"/>
        <v>0.26741573033707866</v>
      </c>
      <c r="M24" s="121"/>
    </row>
    <row r="25" spans="1:13" ht="21" customHeight="1" x14ac:dyDescent="0.35">
      <c r="A25" s="55"/>
      <c r="B25" s="128"/>
      <c r="C25" s="129"/>
      <c r="D25" s="56" t="s">
        <v>126</v>
      </c>
      <c r="E25" s="114" t="s">
        <v>125</v>
      </c>
      <c r="F25" s="115"/>
      <c r="G25" s="116">
        <v>40.700000000000003</v>
      </c>
      <c r="H25" s="117"/>
      <c r="I25" s="59">
        <v>27</v>
      </c>
      <c r="J25" s="118">
        <v>67.7</v>
      </c>
      <c r="K25" s="119"/>
      <c r="L25" s="120">
        <f t="shared" si="1"/>
        <v>0.23932584269662915</v>
      </c>
      <c r="M25" s="121"/>
    </row>
    <row r="26" spans="1:13" ht="13.9" customHeight="1" x14ac:dyDescent="0.35">
      <c r="A26" s="55"/>
      <c r="B26" s="126" t="s">
        <v>133</v>
      </c>
      <c r="C26" s="127"/>
      <c r="D26" s="56" t="s">
        <v>110</v>
      </c>
      <c r="E26" s="114" t="s">
        <v>111</v>
      </c>
      <c r="F26" s="115"/>
      <c r="G26" s="116">
        <v>29.3</v>
      </c>
      <c r="H26" s="117"/>
      <c r="I26" s="135">
        <v>0</v>
      </c>
      <c r="J26" s="118">
        <v>29.3</v>
      </c>
      <c r="K26" s="119"/>
      <c r="L26" s="120">
        <f t="shared" si="1"/>
        <v>0.67078651685393265</v>
      </c>
      <c r="M26" s="121"/>
    </row>
    <row r="27" spans="1:13" ht="13.9" customHeight="1" x14ac:dyDescent="0.35">
      <c r="A27" s="55"/>
      <c r="B27" s="128"/>
      <c r="C27" s="129"/>
      <c r="D27" s="56" t="s">
        <v>110</v>
      </c>
      <c r="E27" s="114" t="s">
        <v>112</v>
      </c>
      <c r="F27" s="115"/>
      <c r="G27" s="116">
        <v>23.8</v>
      </c>
      <c r="H27" s="117"/>
      <c r="I27" s="136"/>
      <c r="J27" s="118">
        <v>23.8</v>
      </c>
      <c r="K27" s="119"/>
      <c r="L27" s="120">
        <f t="shared" si="1"/>
        <v>0.73258426966292134</v>
      </c>
      <c r="M27" s="121"/>
    </row>
    <row r="28" spans="1:13" ht="13.9" customHeight="1" x14ac:dyDescent="0.35">
      <c r="A28" s="55"/>
      <c r="B28" s="128"/>
      <c r="C28" s="129"/>
      <c r="D28" s="56" t="s">
        <v>126</v>
      </c>
      <c r="E28" s="114" t="s">
        <v>134</v>
      </c>
      <c r="F28" s="115"/>
      <c r="G28" s="116">
        <v>24</v>
      </c>
      <c r="H28" s="117"/>
      <c r="I28" s="59">
        <v>7.3</v>
      </c>
      <c r="J28" s="118">
        <v>31.3</v>
      </c>
      <c r="K28" s="119"/>
      <c r="L28" s="120">
        <f t="shared" si="1"/>
        <v>0.64831460674157304</v>
      </c>
      <c r="M28" s="121"/>
    </row>
    <row r="29" spans="1:13" ht="15" customHeight="1" x14ac:dyDescent="0.35">
      <c r="A29" s="55"/>
      <c r="B29" s="128"/>
      <c r="C29" s="129"/>
      <c r="D29" s="56" t="s">
        <v>116</v>
      </c>
      <c r="E29" s="114" t="s">
        <v>135</v>
      </c>
      <c r="F29" s="115"/>
      <c r="G29" s="116">
        <v>55.8</v>
      </c>
      <c r="H29" s="117"/>
      <c r="I29" s="59">
        <v>22.1</v>
      </c>
      <c r="J29" s="118">
        <v>77.900000000000006</v>
      </c>
      <c r="K29" s="119"/>
      <c r="L29" s="120">
        <f t="shared" si="1"/>
        <v>0.12471910112359541</v>
      </c>
      <c r="M29" s="121"/>
    </row>
    <row r="30" spans="1:13" ht="13.9" customHeight="1" x14ac:dyDescent="0.35">
      <c r="A30" s="55"/>
      <c r="B30" s="128"/>
      <c r="C30" s="129"/>
      <c r="D30" s="56" t="s">
        <v>116</v>
      </c>
      <c r="E30" s="114" t="s">
        <v>118</v>
      </c>
      <c r="F30" s="115"/>
      <c r="G30" s="116">
        <v>43.4</v>
      </c>
      <c r="H30" s="117"/>
      <c r="I30" s="60">
        <v>-54.1</v>
      </c>
      <c r="J30" s="118">
        <v>-10.7</v>
      </c>
      <c r="K30" s="119"/>
      <c r="L30" s="120">
        <f t="shared" si="1"/>
        <v>1.1202247191011236</v>
      </c>
      <c r="M30" s="121"/>
    </row>
    <row r="31" spans="1:13" ht="13.9" customHeight="1" x14ac:dyDescent="0.35">
      <c r="A31" s="55"/>
      <c r="B31" s="128"/>
      <c r="C31" s="129"/>
      <c r="D31" s="56" t="s">
        <v>119</v>
      </c>
      <c r="E31" s="114" t="s">
        <v>118</v>
      </c>
      <c r="F31" s="115"/>
      <c r="G31" s="116">
        <v>43.4</v>
      </c>
      <c r="H31" s="117"/>
      <c r="I31" s="60">
        <v>-31</v>
      </c>
      <c r="J31" s="118">
        <v>12.4</v>
      </c>
      <c r="K31" s="119"/>
      <c r="L31" s="120">
        <f t="shared" si="1"/>
        <v>0.86067415730337082</v>
      </c>
      <c r="M31" s="121"/>
    </row>
    <row r="32" spans="1:13" ht="13.9" customHeight="1" x14ac:dyDescent="0.35">
      <c r="A32" s="55"/>
      <c r="B32" s="130"/>
      <c r="C32" s="131"/>
      <c r="D32" s="56" t="s">
        <v>116</v>
      </c>
      <c r="E32" s="114" t="s">
        <v>120</v>
      </c>
      <c r="F32" s="115"/>
      <c r="G32" s="116">
        <v>43.4</v>
      </c>
      <c r="H32" s="117"/>
      <c r="I32" s="60">
        <v>-14.5</v>
      </c>
      <c r="J32" s="118">
        <v>28.9</v>
      </c>
      <c r="K32" s="119"/>
      <c r="L32" s="120">
        <f t="shared" si="1"/>
        <v>0.67528089887640452</v>
      </c>
      <c r="M32" s="121"/>
    </row>
    <row r="33" spans="1:13" ht="13.9" customHeight="1" x14ac:dyDescent="0.35">
      <c r="A33" s="55"/>
      <c r="B33" s="126" t="s">
        <v>136</v>
      </c>
      <c r="C33" s="127"/>
      <c r="D33" s="56" t="s">
        <v>126</v>
      </c>
      <c r="E33" s="114" t="s">
        <v>134</v>
      </c>
      <c r="F33" s="115"/>
      <c r="G33" s="116">
        <v>24.1</v>
      </c>
      <c r="H33" s="117"/>
      <c r="I33" s="59">
        <v>8.6999999999999993</v>
      </c>
      <c r="J33" s="118">
        <v>32.799999999999997</v>
      </c>
      <c r="K33" s="119"/>
      <c r="L33" s="120">
        <f t="shared" si="1"/>
        <v>0.63146067415730345</v>
      </c>
      <c r="M33" s="121"/>
    </row>
    <row r="34" spans="1:13" ht="13.9" customHeight="1" x14ac:dyDescent="0.35">
      <c r="A34" s="55"/>
      <c r="B34" s="128"/>
      <c r="C34" s="129"/>
      <c r="D34" s="56" t="s">
        <v>116</v>
      </c>
      <c r="E34" s="114" t="s">
        <v>135</v>
      </c>
      <c r="F34" s="115"/>
      <c r="G34" s="116">
        <v>65.7</v>
      </c>
      <c r="H34" s="117"/>
      <c r="I34" s="59">
        <v>25.1</v>
      </c>
      <c r="J34" s="118">
        <v>90.8</v>
      </c>
      <c r="K34" s="119"/>
      <c r="L34" s="120">
        <f t="shared" si="1"/>
        <v>-2.0224719101123556E-2</v>
      </c>
      <c r="M34" s="121"/>
    </row>
    <row r="35" spans="1:13" ht="13.9" customHeight="1" x14ac:dyDescent="0.35">
      <c r="A35" s="55"/>
      <c r="B35" s="128"/>
      <c r="C35" s="129"/>
      <c r="D35" s="56" t="s">
        <v>110</v>
      </c>
      <c r="E35" s="114" t="s">
        <v>137</v>
      </c>
      <c r="F35" s="115"/>
      <c r="G35" s="116">
        <v>39.700000000000003</v>
      </c>
      <c r="H35" s="117"/>
      <c r="I35" s="59">
        <v>0</v>
      </c>
      <c r="J35" s="118">
        <v>39.700000000000003</v>
      </c>
      <c r="K35" s="119"/>
      <c r="L35" s="120">
        <f t="shared" si="1"/>
        <v>0.55393258426966296</v>
      </c>
      <c r="M35" s="121"/>
    </row>
    <row r="36" spans="1:13" ht="13.9" customHeight="1" x14ac:dyDescent="0.35">
      <c r="A36" s="55"/>
      <c r="B36" s="128"/>
      <c r="C36" s="129"/>
      <c r="D36" s="56" t="s">
        <v>110</v>
      </c>
      <c r="E36" s="114" t="s">
        <v>138</v>
      </c>
      <c r="F36" s="115"/>
      <c r="G36" s="116">
        <v>24.6</v>
      </c>
      <c r="H36" s="117"/>
      <c r="I36" s="59">
        <v>0</v>
      </c>
      <c r="J36" s="118">
        <v>24.6</v>
      </c>
      <c r="K36" s="119"/>
      <c r="L36" s="120">
        <f t="shared" si="1"/>
        <v>0.72359550561797747</v>
      </c>
      <c r="M36" s="121"/>
    </row>
    <row r="37" spans="1:13" ht="13.9" customHeight="1" x14ac:dyDescent="0.35">
      <c r="A37" s="55"/>
      <c r="B37" s="128"/>
      <c r="C37" s="129"/>
      <c r="D37" s="56" t="s">
        <v>110</v>
      </c>
      <c r="E37" s="114" t="s">
        <v>139</v>
      </c>
      <c r="F37" s="115"/>
      <c r="G37" s="116">
        <v>40</v>
      </c>
      <c r="H37" s="117"/>
      <c r="I37" s="59">
        <v>0</v>
      </c>
      <c r="J37" s="118">
        <v>40</v>
      </c>
      <c r="K37" s="119"/>
      <c r="L37" s="120">
        <f t="shared" si="1"/>
        <v>0.550561797752809</v>
      </c>
      <c r="M37" s="121"/>
    </row>
    <row r="38" spans="1:13" ht="13.9" customHeight="1" x14ac:dyDescent="0.35">
      <c r="A38" s="55"/>
      <c r="B38" s="128"/>
      <c r="C38" s="129"/>
      <c r="D38" s="56" t="s">
        <v>110</v>
      </c>
      <c r="E38" s="114" t="s">
        <v>140</v>
      </c>
      <c r="F38" s="115"/>
      <c r="G38" s="116">
        <v>24.9</v>
      </c>
      <c r="H38" s="117"/>
      <c r="I38" s="59">
        <v>0</v>
      </c>
      <c r="J38" s="118">
        <v>24.9</v>
      </c>
      <c r="K38" s="119"/>
      <c r="L38" s="120">
        <f t="shared" si="1"/>
        <v>0.72022471910112362</v>
      </c>
      <c r="M38" s="121"/>
    </row>
    <row r="39" spans="1:13" ht="24" customHeight="1" x14ac:dyDescent="0.35">
      <c r="A39" s="55"/>
      <c r="B39" s="128"/>
      <c r="C39" s="129"/>
      <c r="D39" s="56" t="s">
        <v>116</v>
      </c>
      <c r="E39" s="114" t="s">
        <v>141</v>
      </c>
      <c r="F39" s="115"/>
      <c r="G39" s="116">
        <v>43.3</v>
      </c>
      <c r="H39" s="117"/>
      <c r="I39" s="59">
        <v>-42.6</v>
      </c>
      <c r="J39" s="118">
        <v>0.7</v>
      </c>
      <c r="K39" s="119"/>
      <c r="L39" s="120">
        <f t="shared" si="1"/>
        <v>0.99213483146067416</v>
      </c>
      <c r="M39" s="121"/>
    </row>
    <row r="40" spans="1:13" ht="24" customHeight="1" x14ac:dyDescent="0.35">
      <c r="A40" s="55"/>
      <c r="B40" s="128"/>
      <c r="C40" s="129"/>
      <c r="D40" s="56" t="s">
        <v>116</v>
      </c>
      <c r="E40" s="114" t="s">
        <v>142</v>
      </c>
      <c r="F40" s="115"/>
      <c r="G40" s="116">
        <v>28.3</v>
      </c>
      <c r="H40" s="117"/>
      <c r="I40" s="59">
        <v>-42.6</v>
      </c>
      <c r="J40" s="118">
        <v>-14.3</v>
      </c>
      <c r="K40" s="119"/>
      <c r="L40" s="120">
        <f t="shared" si="1"/>
        <v>1.1606741573033708</v>
      </c>
      <c r="M40" s="121"/>
    </row>
    <row r="41" spans="1:13" ht="24" customHeight="1" x14ac:dyDescent="0.35">
      <c r="A41" s="55"/>
      <c r="B41" s="128"/>
      <c r="C41" s="129"/>
      <c r="D41" s="56" t="s">
        <v>119</v>
      </c>
      <c r="E41" s="114" t="s">
        <v>141</v>
      </c>
      <c r="F41" s="115"/>
      <c r="G41" s="116">
        <v>43.3</v>
      </c>
      <c r="H41" s="117"/>
      <c r="I41" s="59">
        <v>-23.3</v>
      </c>
      <c r="J41" s="118">
        <v>20</v>
      </c>
      <c r="K41" s="119"/>
      <c r="L41" s="120">
        <f t="shared" si="1"/>
        <v>0.7752808988764045</v>
      </c>
      <c r="M41" s="121"/>
    </row>
    <row r="42" spans="1:13" ht="24" customHeight="1" x14ac:dyDescent="0.35">
      <c r="A42" s="55"/>
      <c r="B42" s="128"/>
      <c r="C42" s="129"/>
      <c r="D42" s="56" t="s">
        <v>119</v>
      </c>
      <c r="E42" s="114" t="s">
        <v>142</v>
      </c>
      <c r="F42" s="115"/>
      <c r="G42" s="116">
        <v>28.3</v>
      </c>
      <c r="H42" s="117"/>
      <c r="I42" s="59">
        <v>-23.3</v>
      </c>
      <c r="J42" s="118">
        <v>5</v>
      </c>
      <c r="K42" s="119"/>
      <c r="L42" s="120">
        <f t="shared" si="1"/>
        <v>0.9438202247191011</v>
      </c>
      <c r="M42" s="121"/>
    </row>
    <row r="43" spans="1:13" ht="25.05" customHeight="1" x14ac:dyDescent="0.35">
      <c r="A43" s="55"/>
      <c r="B43" s="128"/>
      <c r="C43" s="129"/>
      <c r="D43" s="56" t="s">
        <v>116</v>
      </c>
      <c r="E43" s="114" t="s">
        <v>143</v>
      </c>
      <c r="F43" s="115"/>
      <c r="G43" s="116">
        <v>43.9</v>
      </c>
      <c r="H43" s="117"/>
      <c r="I43" s="59">
        <v>-10.7</v>
      </c>
      <c r="J43" s="118">
        <v>33.200000000000003</v>
      </c>
      <c r="K43" s="119"/>
      <c r="L43" s="120">
        <f t="shared" si="1"/>
        <v>0.62696629213483135</v>
      </c>
      <c r="M43" s="121"/>
    </row>
    <row r="44" spans="1:13" ht="25.05" customHeight="1" x14ac:dyDescent="0.35">
      <c r="A44" s="55"/>
      <c r="B44" s="128"/>
      <c r="C44" s="129"/>
      <c r="D44" s="56" t="s">
        <v>116</v>
      </c>
      <c r="E44" s="114" t="s">
        <v>144</v>
      </c>
      <c r="F44" s="115"/>
      <c r="G44" s="116">
        <v>28.9</v>
      </c>
      <c r="H44" s="117"/>
      <c r="I44" s="59">
        <v>-10.7</v>
      </c>
      <c r="J44" s="118">
        <v>18.2</v>
      </c>
      <c r="K44" s="119"/>
      <c r="L44" s="120">
        <f t="shared" si="1"/>
        <v>0.79550561797752806</v>
      </c>
      <c r="M44" s="121"/>
    </row>
    <row r="45" spans="1:13" ht="13.9" customHeight="1" x14ac:dyDescent="0.35">
      <c r="A45" s="55"/>
      <c r="B45" s="128"/>
      <c r="C45" s="129"/>
      <c r="D45" s="56" t="s">
        <v>110</v>
      </c>
      <c r="E45" s="114" t="s">
        <v>145</v>
      </c>
      <c r="F45" s="115"/>
      <c r="G45" s="116">
        <v>42.4</v>
      </c>
      <c r="H45" s="117"/>
      <c r="I45" s="59">
        <v>0</v>
      </c>
      <c r="J45" s="118">
        <v>42.4</v>
      </c>
      <c r="K45" s="119"/>
      <c r="L45" s="120">
        <f t="shared" si="1"/>
        <v>0.52359550561797752</v>
      </c>
      <c r="M45" s="121"/>
    </row>
    <row r="46" spans="1:13" x14ac:dyDescent="0.45">
      <c r="A46" s="57"/>
      <c r="B46" s="130"/>
      <c r="C46" s="131"/>
      <c r="D46" s="56" t="s">
        <v>110</v>
      </c>
      <c r="E46" s="114" t="s">
        <v>146</v>
      </c>
      <c r="F46" s="115"/>
      <c r="G46" s="116">
        <v>29.4</v>
      </c>
      <c r="H46" s="117"/>
      <c r="I46" s="59">
        <v>0</v>
      </c>
      <c r="J46" s="118">
        <v>29.4</v>
      </c>
      <c r="K46" s="119"/>
      <c r="L46" s="120">
        <f t="shared" si="1"/>
        <v>0.66966292134831462</v>
      </c>
      <c r="M46" s="121"/>
    </row>
    <row r="47" spans="1:13" ht="13.9" customHeight="1" x14ac:dyDescent="0.35">
      <c r="A47" s="55"/>
      <c r="B47" s="138" t="s">
        <v>147</v>
      </c>
      <c r="C47" s="139"/>
      <c r="D47" s="56" t="s">
        <v>126</v>
      </c>
      <c r="E47" s="114" t="s">
        <v>134</v>
      </c>
      <c r="F47" s="115"/>
      <c r="G47" s="116">
        <v>32.799999999999997</v>
      </c>
      <c r="H47" s="117"/>
      <c r="I47" s="59">
        <v>11.3</v>
      </c>
      <c r="J47" s="118">
        <v>44.1</v>
      </c>
      <c r="K47" s="119"/>
      <c r="L47" s="120">
        <f t="shared" si="1"/>
        <v>0.50449438202247188</v>
      </c>
      <c r="M47" s="121"/>
    </row>
    <row r="48" spans="1:13" ht="21.4" customHeight="1" x14ac:dyDescent="0.45">
      <c r="A48" s="57"/>
      <c r="B48" s="140"/>
      <c r="C48" s="141"/>
      <c r="D48" s="56" t="s">
        <v>119</v>
      </c>
      <c r="E48" s="114" t="s">
        <v>148</v>
      </c>
      <c r="F48" s="115"/>
      <c r="G48" s="116">
        <v>32.4</v>
      </c>
      <c r="H48" s="117"/>
      <c r="I48" s="59">
        <v>20.2</v>
      </c>
      <c r="J48" s="118">
        <v>52.6</v>
      </c>
      <c r="K48" s="119"/>
      <c r="L48" s="120">
        <f t="shared" si="1"/>
        <v>0.40898876404494378</v>
      </c>
      <c r="M48" s="121"/>
    </row>
    <row r="49" spans="1:13" ht="119.25" customHeight="1" x14ac:dyDescent="0.45">
      <c r="A49" s="137" t="s">
        <v>149</v>
      </c>
      <c r="B49" s="137"/>
      <c r="C49" s="137"/>
      <c r="D49" s="137"/>
      <c r="E49" s="137"/>
      <c r="F49" s="137"/>
      <c r="G49" s="137"/>
      <c r="H49" s="137"/>
      <c r="I49" s="137"/>
      <c r="J49" s="137"/>
      <c r="K49" s="137"/>
      <c r="L49" s="137"/>
      <c r="M49" s="137"/>
    </row>
    <row r="51" spans="1:13" ht="13.15" x14ac:dyDescent="0.45">
      <c r="B51" s="62" t="s">
        <v>152</v>
      </c>
      <c r="C51" s="62"/>
      <c r="D51" s="113">
        <v>44677</v>
      </c>
      <c r="E51" s="113"/>
      <c r="F51" s="113"/>
    </row>
    <row r="52" spans="1:13" x14ac:dyDescent="0.45">
      <c r="D52" s="51" t="s">
        <v>173</v>
      </c>
    </row>
  </sheetData>
  <mergeCells count="202">
    <mergeCell ref="A49:M49"/>
    <mergeCell ref="B47:C48"/>
    <mergeCell ref="E47:F47"/>
    <mergeCell ref="G47:H47"/>
    <mergeCell ref="J47:K47"/>
    <mergeCell ref="L47:M47"/>
    <mergeCell ref="E48:F48"/>
    <mergeCell ref="G48:H48"/>
    <mergeCell ref="J48:K48"/>
    <mergeCell ref="L48:M48"/>
    <mergeCell ref="E45:F45"/>
    <mergeCell ref="G45:H45"/>
    <mergeCell ref="J45:K45"/>
    <mergeCell ref="L45:M45"/>
    <mergeCell ref="E46:F46"/>
    <mergeCell ref="G46:H46"/>
    <mergeCell ref="J46:K46"/>
    <mergeCell ref="L46:M46"/>
    <mergeCell ref="E43:F43"/>
    <mergeCell ref="G43:H43"/>
    <mergeCell ref="J43:K43"/>
    <mergeCell ref="L43:M43"/>
    <mergeCell ref="E44:F44"/>
    <mergeCell ref="G44:H44"/>
    <mergeCell ref="J44:K44"/>
    <mergeCell ref="L44:M44"/>
    <mergeCell ref="L36:M36"/>
    <mergeCell ref="E41:F41"/>
    <mergeCell ref="G41:H41"/>
    <mergeCell ref="J41:K41"/>
    <mergeCell ref="L41:M41"/>
    <mergeCell ref="E42:F42"/>
    <mergeCell ref="G42:H42"/>
    <mergeCell ref="J42:K42"/>
    <mergeCell ref="L42:M42"/>
    <mergeCell ref="E39:F39"/>
    <mergeCell ref="G39:H39"/>
    <mergeCell ref="J39:K39"/>
    <mergeCell ref="L39:M39"/>
    <mergeCell ref="E40:F40"/>
    <mergeCell ref="G40:H40"/>
    <mergeCell ref="J40:K40"/>
    <mergeCell ref="L40:M40"/>
    <mergeCell ref="B33:C46"/>
    <mergeCell ref="E33:F33"/>
    <mergeCell ref="G33:H33"/>
    <mergeCell ref="J33:K33"/>
    <mergeCell ref="L33:M33"/>
    <mergeCell ref="E34:F34"/>
    <mergeCell ref="G34:H34"/>
    <mergeCell ref="J34:K34"/>
    <mergeCell ref="L34:M34"/>
    <mergeCell ref="E35:F35"/>
    <mergeCell ref="E37:F37"/>
    <mergeCell ref="G37:H37"/>
    <mergeCell ref="J37:K37"/>
    <mergeCell ref="L37:M37"/>
    <mergeCell ref="E38:F38"/>
    <mergeCell ref="G38:H38"/>
    <mergeCell ref="J38:K38"/>
    <mergeCell ref="L38:M38"/>
    <mergeCell ref="G35:H35"/>
    <mergeCell ref="J35:K35"/>
    <mergeCell ref="L35:M35"/>
    <mergeCell ref="E36:F36"/>
    <mergeCell ref="G36:H36"/>
    <mergeCell ref="J36:K36"/>
    <mergeCell ref="E31:F31"/>
    <mergeCell ref="G31:H31"/>
    <mergeCell ref="J31:K31"/>
    <mergeCell ref="L31:M31"/>
    <mergeCell ref="E32:F32"/>
    <mergeCell ref="G32:H32"/>
    <mergeCell ref="J32:K32"/>
    <mergeCell ref="L32:M32"/>
    <mergeCell ref="E29:F29"/>
    <mergeCell ref="G29:H29"/>
    <mergeCell ref="J29:K29"/>
    <mergeCell ref="L29:M29"/>
    <mergeCell ref="E30:F30"/>
    <mergeCell ref="G30:H30"/>
    <mergeCell ref="J30:K30"/>
    <mergeCell ref="L30:M30"/>
    <mergeCell ref="B26:C32"/>
    <mergeCell ref="E26:F26"/>
    <mergeCell ref="G26:H26"/>
    <mergeCell ref="I26:I27"/>
    <mergeCell ref="J26:K26"/>
    <mergeCell ref="L26:M26"/>
    <mergeCell ref="E23:F23"/>
    <mergeCell ref="G23:H23"/>
    <mergeCell ref="J23:K23"/>
    <mergeCell ref="L23:M23"/>
    <mergeCell ref="E24:F24"/>
    <mergeCell ref="G24:H24"/>
    <mergeCell ref="J24:K24"/>
    <mergeCell ref="L24:M24"/>
    <mergeCell ref="E27:F27"/>
    <mergeCell ref="G27:H27"/>
    <mergeCell ref="J27:K27"/>
    <mergeCell ref="L27:M27"/>
    <mergeCell ref="E28:F28"/>
    <mergeCell ref="G28:H28"/>
    <mergeCell ref="J28:K28"/>
    <mergeCell ref="L28:M28"/>
    <mergeCell ref="E25:F25"/>
    <mergeCell ref="G25:H25"/>
    <mergeCell ref="E21:F21"/>
    <mergeCell ref="G21:H21"/>
    <mergeCell ref="J21:K21"/>
    <mergeCell ref="L21:M21"/>
    <mergeCell ref="B22:C25"/>
    <mergeCell ref="E22:F22"/>
    <mergeCell ref="G22:H22"/>
    <mergeCell ref="I22:I23"/>
    <mergeCell ref="J22:K22"/>
    <mergeCell ref="L22:M22"/>
    <mergeCell ref="B11:C21"/>
    <mergeCell ref="E11:F11"/>
    <mergeCell ref="G11:H11"/>
    <mergeCell ref="J25:K25"/>
    <mergeCell ref="L25:M25"/>
    <mergeCell ref="E19:F19"/>
    <mergeCell ref="G19:H19"/>
    <mergeCell ref="J19:K19"/>
    <mergeCell ref="L19:M19"/>
    <mergeCell ref="E20:F20"/>
    <mergeCell ref="G20:H20"/>
    <mergeCell ref="J20:K20"/>
    <mergeCell ref="L20:M20"/>
    <mergeCell ref="E17:F17"/>
    <mergeCell ref="G17:H17"/>
    <mergeCell ref="J17:K17"/>
    <mergeCell ref="L17:M17"/>
    <mergeCell ref="E18:F18"/>
    <mergeCell ref="G18:H18"/>
    <mergeCell ref="J18:K18"/>
    <mergeCell ref="L18:M18"/>
    <mergeCell ref="E15:F15"/>
    <mergeCell ref="G15:H15"/>
    <mergeCell ref="J15:K15"/>
    <mergeCell ref="L15:M15"/>
    <mergeCell ref="E16:F16"/>
    <mergeCell ref="G16:H16"/>
    <mergeCell ref="J16:K16"/>
    <mergeCell ref="L16:M16"/>
    <mergeCell ref="E13:F13"/>
    <mergeCell ref="G13:H13"/>
    <mergeCell ref="J13:K13"/>
    <mergeCell ref="L13:M13"/>
    <mergeCell ref="E14:F14"/>
    <mergeCell ref="G14:H14"/>
    <mergeCell ref="J14:K14"/>
    <mergeCell ref="L14:M14"/>
    <mergeCell ref="I11:I14"/>
    <mergeCell ref="J11:K11"/>
    <mergeCell ref="L11:M11"/>
    <mergeCell ref="E12:F12"/>
    <mergeCell ref="G12:H12"/>
    <mergeCell ref="J12:K12"/>
    <mergeCell ref="L12:M12"/>
    <mergeCell ref="L4:M4"/>
    <mergeCell ref="E9:F9"/>
    <mergeCell ref="G9:H9"/>
    <mergeCell ref="J9:K9"/>
    <mergeCell ref="L9:M9"/>
    <mergeCell ref="E10:F10"/>
    <mergeCell ref="G10:H10"/>
    <mergeCell ref="J10:K10"/>
    <mergeCell ref="L10:M10"/>
    <mergeCell ref="E7:F7"/>
    <mergeCell ref="G7:H7"/>
    <mergeCell ref="J7:K7"/>
    <mergeCell ref="L7:M7"/>
    <mergeCell ref="E8:F8"/>
    <mergeCell ref="G8:H8"/>
    <mergeCell ref="J8:K8"/>
    <mergeCell ref="L8:M8"/>
    <mergeCell ref="A1:M1"/>
    <mergeCell ref="B2:C2"/>
    <mergeCell ref="E2:F2"/>
    <mergeCell ref="G2:H2"/>
    <mergeCell ref="J2:K2"/>
    <mergeCell ref="L2:M2"/>
    <mergeCell ref="D51:F51"/>
    <mergeCell ref="E5:F5"/>
    <mergeCell ref="G5:H5"/>
    <mergeCell ref="J5:K5"/>
    <mergeCell ref="L5:M5"/>
    <mergeCell ref="E6:F6"/>
    <mergeCell ref="G6:H6"/>
    <mergeCell ref="J6:K6"/>
    <mergeCell ref="L6:M6"/>
    <mergeCell ref="B3:C10"/>
    <mergeCell ref="E3:F3"/>
    <mergeCell ref="G3:H3"/>
    <mergeCell ref="I3:I6"/>
    <mergeCell ref="J3:K3"/>
    <mergeCell ref="L3:M3"/>
    <mergeCell ref="E4:F4"/>
    <mergeCell ref="G4:H4"/>
    <mergeCell ref="J4:K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C4096-8CB0-48B8-91AD-4BA385538E0F}">
  <dimension ref="A1:B16"/>
  <sheetViews>
    <sheetView zoomScale="120" workbookViewId="0">
      <selection activeCell="A14" sqref="A14"/>
    </sheetView>
  </sheetViews>
  <sheetFormatPr defaultRowHeight="14.25" x14ac:dyDescent="0.45"/>
  <cols>
    <col min="1" max="1" width="16.3984375" customWidth="1"/>
  </cols>
  <sheetData>
    <row r="1" spans="1:2" x14ac:dyDescent="0.45">
      <c r="A1" s="69" t="s">
        <v>154</v>
      </c>
    </row>
    <row r="3" spans="1:2" x14ac:dyDescent="0.45">
      <c r="A3" t="s">
        <v>110</v>
      </c>
    </row>
    <row r="4" spans="1:2" x14ac:dyDescent="0.45">
      <c r="A4" t="s">
        <v>116</v>
      </c>
    </row>
    <row r="5" spans="1:2" x14ac:dyDescent="0.45">
      <c r="A5" t="s">
        <v>119</v>
      </c>
    </row>
    <row r="6" spans="1:2" x14ac:dyDescent="0.45">
      <c r="A6" t="s">
        <v>126</v>
      </c>
    </row>
    <row r="7" spans="1:2" x14ac:dyDescent="0.45">
      <c r="A7" t="s">
        <v>128</v>
      </c>
    </row>
    <row r="9" spans="1:2" x14ac:dyDescent="0.45">
      <c r="A9" s="69" t="s">
        <v>102</v>
      </c>
    </row>
    <row r="11" spans="1:2" x14ac:dyDescent="0.45">
      <c r="A11" t="s">
        <v>166</v>
      </c>
      <c r="B11" t="s">
        <v>109</v>
      </c>
    </row>
    <row r="12" spans="1:2" x14ac:dyDescent="0.45">
      <c r="A12" t="s">
        <v>167</v>
      </c>
      <c r="B12" t="s">
        <v>121</v>
      </c>
    </row>
    <row r="13" spans="1:2" x14ac:dyDescent="0.45">
      <c r="A13" t="s">
        <v>169</v>
      </c>
      <c r="B13" t="s">
        <v>165</v>
      </c>
    </row>
    <row r="14" spans="1:2" x14ac:dyDescent="0.45">
      <c r="A14" t="s">
        <v>170</v>
      </c>
      <c r="B14" t="s">
        <v>133</v>
      </c>
    </row>
    <row r="15" spans="1:2" x14ac:dyDescent="0.45">
      <c r="A15" t="s">
        <v>172</v>
      </c>
      <c r="B15" t="s">
        <v>136</v>
      </c>
    </row>
    <row r="16" spans="1:2" x14ac:dyDescent="0.45">
      <c r="A16" t="s">
        <v>168</v>
      </c>
      <c r="B16" t="s">
        <v>147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47C1E0B0BB8E438D3704FEA0509888" ma:contentTypeVersion="16" ma:contentTypeDescription="Create a new document." ma:contentTypeScope="" ma:versionID="82d8e198f2959fc9725e6ac0f0425ee0">
  <xsd:schema xmlns:xsd="http://www.w3.org/2001/XMLSchema" xmlns:xs="http://www.w3.org/2001/XMLSchema" xmlns:p="http://schemas.microsoft.com/office/2006/metadata/properties" xmlns:ns2="a901e197-5364-4f76-88ba-e7dd8e391d73" xmlns:ns3="75c678df-0067-4fbb-9624-363226b38cca" targetNamespace="http://schemas.microsoft.com/office/2006/metadata/properties" ma:root="true" ma:fieldsID="1a3b3821e466cfbb932c52ebc5668087" ns2:_="" ns3:_="">
    <xsd:import namespace="a901e197-5364-4f76-88ba-e7dd8e391d73"/>
    <xsd:import namespace="75c678df-0067-4fbb-9624-363226b38cca"/>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OCR"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1e197-5364-4f76-88ba-e7dd8e391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e55f509-7263-4848-bc8b-859b04fd2f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c678df-0067-4fbb-9624-363226b38cc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2e67301-b30e-47f7-aaa1-fd50191c57b3}" ma:internalName="TaxCatchAll" ma:showField="CatchAllData" ma:web="75c678df-0067-4fbb-9624-363226b38c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c678df-0067-4fbb-9624-363226b38cca" xsi:nil="true"/>
    <lcf76f155ced4ddcb4097134ff3c332f xmlns="a901e197-5364-4f76-88ba-e7dd8e391d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F7A4FA-4848-4BAD-B79C-1F3955398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1e197-5364-4f76-88ba-e7dd8e391d73"/>
    <ds:schemaRef ds:uri="75c678df-0067-4fbb-9624-363226b38c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7A1D04-67F0-479D-BF69-EC6DF86B4C4C}">
  <ds:schemaRefs>
    <ds:schemaRef ds:uri="http://schemas.microsoft.com/sharepoint/v3/contenttype/forms"/>
  </ds:schemaRefs>
</ds:datastoreItem>
</file>

<file path=customXml/itemProps3.xml><?xml version="1.0" encoding="utf-8"?>
<ds:datastoreItem xmlns:ds="http://schemas.openxmlformats.org/officeDocument/2006/customXml" ds:itemID="{29EA606C-93B3-430F-B8ED-10AFF591065D}">
  <ds:schemaRefs>
    <ds:schemaRef ds:uri="http://schemas.microsoft.com/office/2006/documentManagement/types"/>
    <ds:schemaRef ds:uri="a901e197-5364-4f76-88ba-e7dd8e391d73"/>
    <ds:schemaRef ds:uri="http://schemas.microsoft.com/office/infopath/2007/PartnerControls"/>
    <ds:schemaRef ds:uri="75c678df-0067-4fbb-9624-363226b38cca"/>
    <ds:schemaRef ds:uri="http://schemas.microsoft.com/office/2006/metadata/properties"/>
    <ds:schemaRef ds:uri="http://purl.org/dc/elements/1.1/"/>
    <ds:schemaRef ds:uri="http://purl.org/dc/dcmitype/"/>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SAFDR</vt:lpstr>
      <vt:lpstr>Customer Explanation</vt:lpstr>
      <vt:lpstr>FBO Instructions</vt:lpstr>
      <vt:lpstr>CORSIA LSf</vt:lpstr>
      <vt:lpstr>Ref</vt:lpstr>
      <vt:lpstr>CORSIA_Feedstock</vt:lpstr>
      <vt:lpstr>CORSIA_LSf</vt:lpstr>
      <vt:lpstr>CORSIA_Region</vt:lpstr>
      <vt:lpstr>CORSIA_Region_List</vt:lpstr>
      <vt:lpstr>'Customer Explanation'!Print_Area</vt:lpstr>
      <vt:lpstr>'FBO Instructions'!Print_Area</vt:lpstr>
      <vt:lpstr>SAFDR!Print_Area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Ricci</dc:creator>
  <cp:keywords/>
  <dc:description/>
  <cp:lastModifiedBy>Shannon</cp:lastModifiedBy>
  <cp:revision/>
  <cp:lastPrinted>2022-07-21T16:15:33Z</cp:lastPrinted>
  <dcterms:created xsi:type="dcterms:W3CDTF">2021-05-27T19:51:29Z</dcterms:created>
  <dcterms:modified xsi:type="dcterms:W3CDTF">2023-09-10T23:08:48Z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0x010100C247C1E0B0BB8E438D3704FEA0509888</vt:lpwstr>
  </property>
  <property fmtid="{D5CDD505-2E9C-101B-9397-08002B2CF9AE}" pid="3" name="MediaServiceImageTags">
    <vt:lpwstr/>
  </property>
</Properties>
</file>